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2435" windowHeight="7740" tabRatio="852"/>
  </bookViews>
  <sheets>
    <sheet name="C.2" sheetId="9" r:id="rId1"/>
    <sheet name="C.3" sheetId="10" r:id="rId2"/>
    <sheet name="C.4" sheetId="11" r:id="rId3"/>
    <sheet name="C.3.1" sheetId="12" r:id="rId4"/>
    <sheet name="C.4.1" sheetId="13" r:id="rId5"/>
    <sheet name="C.3.2" sheetId="14" r:id="rId6"/>
    <sheet name="C.4.2" sheetId="15" r:id="rId7"/>
    <sheet name="C.3.3" sheetId="16" r:id="rId8"/>
    <sheet name="C.4.3" sheetId="17" r:id="rId9"/>
    <sheet name="C.3.4" sheetId="18" r:id="rId10"/>
    <sheet name="C.4.4" sheetId="19" r:id="rId11"/>
    <sheet name="B.1" sheetId="1" r:id="rId12"/>
    <sheet name="B.2" sheetId="2" r:id="rId13"/>
    <sheet name="B.2.1" sheetId="3" r:id="rId14"/>
    <sheet name="B.2.2" sheetId="4" r:id="rId15"/>
    <sheet name="B.2.3" sheetId="5" r:id="rId16"/>
    <sheet name="B.2.4" sheetId="6" r:id="rId17"/>
  </sheets>
  <definedNames>
    <definedName name="_xlnm._FilterDatabase" localSheetId="1" hidden="1">C.3!$Z$1:$Z$247</definedName>
    <definedName name="_xlnm._FilterDatabase" localSheetId="3" hidden="1">C.3.1!$Z$1:$Z$247</definedName>
    <definedName name="_xlnm._FilterDatabase" localSheetId="5" hidden="1">C.3.2!$Z$1:$Z$247</definedName>
    <definedName name="_xlnm._FilterDatabase" localSheetId="7" hidden="1">C.3.3!$Z$1:$Z$247</definedName>
    <definedName name="_xlnm._FilterDatabase" localSheetId="9" hidden="1">C.3.4!$Z$1:$Z$247</definedName>
  </definedNames>
  <calcPr calcId="145621"/>
</workbook>
</file>

<file path=xl/calcChain.xml><?xml version="1.0" encoding="utf-8"?>
<calcChain xmlns="http://schemas.openxmlformats.org/spreadsheetml/2006/main">
  <c r="H16" i="19" l="1"/>
  <c r="D16" i="19"/>
  <c r="J16" i="19"/>
  <c r="I16" i="19"/>
  <c r="F16" i="19"/>
  <c r="E16" i="19"/>
  <c r="K16" i="19"/>
  <c r="G16" i="19"/>
  <c r="C16" i="19"/>
  <c r="K8" i="19"/>
  <c r="J8" i="19"/>
  <c r="H8" i="19"/>
  <c r="G8" i="19"/>
  <c r="F8" i="19"/>
  <c r="D8" i="19"/>
  <c r="C8" i="19"/>
  <c r="I8" i="19"/>
  <c r="E8" i="19"/>
  <c r="K4" i="19"/>
  <c r="J4" i="19"/>
  <c r="J26" i="19" s="1"/>
  <c r="H4" i="19"/>
  <c r="H26" i="19" s="1"/>
  <c r="G4" i="19"/>
  <c r="F4" i="19"/>
  <c r="F26" i="19" s="1"/>
  <c r="D4" i="19"/>
  <c r="D26" i="19" s="1"/>
  <c r="C4" i="19"/>
  <c r="I4" i="19"/>
  <c r="I26" i="19" s="1"/>
  <c r="E4" i="19"/>
  <c r="E26" i="19" s="1"/>
  <c r="Z20" i="18"/>
  <c r="Z19" i="18"/>
  <c r="Z18" i="18"/>
  <c r="Z17" i="18"/>
  <c r="Z16" i="18"/>
  <c r="Z15" i="18"/>
  <c r="Z14" i="18"/>
  <c r="Z13" i="18"/>
  <c r="Z12" i="18"/>
  <c r="Z11" i="18"/>
  <c r="Z10" i="18"/>
  <c r="Z9" i="18"/>
  <c r="Z8" i="18"/>
  <c r="Z7" i="18"/>
  <c r="Z6" i="18"/>
  <c r="Z5" i="18"/>
  <c r="K19" i="18"/>
  <c r="J19" i="18"/>
  <c r="I19" i="18"/>
  <c r="H19" i="18"/>
  <c r="G19" i="18"/>
  <c r="F19" i="18"/>
  <c r="E19" i="18"/>
  <c r="D19" i="18"/>
  <c r="C19" i="18"/>
  <c r="Z4" i="18"/>
  <c r="K16" i="17"/>
  <c r="G16" i="17"/>
  <c r="C16" i="17"/>
  <c r="J16" i="17"/>
  <c r="H16" i="17"/>
  <c r="F16" i="17"/>
  <c r="D16" i="17"/>
  <c r="I16" i="17"/>
  <c r="E16" i="17"/>
  <c r="K8" i="17"/>
  <c r="I8" i="17"/>
  <c r="H8" i="17"/>
  <c r="G8" i="17"/>
  <c r="E8" i="17"/>
  <c r="D8" i="17"/>
  <c r="C8" i="17"/>
  <c r="J8" i="17"/>
  <c r="F8" i="17"/>
  <c r="K4" i="17"/>
  <c r="K26" i="17" s="1"/>
  <c r="I4" i="17"/>
  <c r="I26" i="17" s="1"/>
  <c r="H4" i="17"/>
  <c r="G4" i="17"/>
  <c r="G26" i="17" s="1"/>
  <c r="E4" i="17"/>
  <c r="E26" i="17" s="1"/>
  <c r="D4" i="17"/>
  <c r="C4" i="17"/>
  <c r="C26" i="17" s="1"/>
  <c r="J4" i="17"/>
  <c r="J26" i="17" s="1"/>
  <c r="F4" i="17"/>
  <c r="F26" i="17" s="1"/>
  <c r="Z20" i="16"/>
  <c r="Z19" i="16"/>
  <c r="Z18" i="16"/>
  <c r="Z17" i="16"/>
  <c r="Z16" i="16"/>
  <c r="Z15" i="16"/>
  <c r="Z14" i="16"/>
  <c r="Z13" i="16"/>
  <c r="Z12" i="16"/>
  <c r="Z11" i="16"/>
  <c r="Z10" i="16"/>
  <c r="Z9" i="16"/>
  <c r="Z8" i="16"/>
  <c r="Z7" i="16"/>
  <c r="Z6" i="16"/>
  <c r="Z5" i="16"/>
  <c r="K19" i="16"/>
  <c r="J19" i="16"/>
  <c r="I19" i="16"/>
  <c r="H19" i="16"/>
  <c r="G19" i="16"/>
  <c r="F19" i="16"/>
  <c r="E19" i="16"/>
  <c r="D19" i="16"/>
  <c r="C19" i="16"/>
  <c r="Z4" i="16"/>
  <c r="K16" i="15"/>
  <c r="G16" i="15"/>
  <c r="C16" i="15"/>
  <c r="H16" i="15"/>
  <c r="D16" i="15"/>
  <c r="J16" i="15"/>
  <c r="I16" i="15"/>
  <c r="F16" i="15"/>
  <c r="E16" i="15"/>
  <c r="I8" i="15"/>
  <c r="H8" i="15"/>
  <c r="E8" i="15"/>
  <c r="D8" i="15"/>
  <c r="K8" i="15"/>
  <c r="J8" i="15"/>
  <c r="G8" i="15"/>
  <c r="F8" i="15"/>
  <c r="C8" i="15"/>
  <c r="I4" i="15"/>
  <c r="I26" i="15" s="1"/>
  <c r="H4" i="15"/>
  <c r="H26" i="15" s="1"/>
  <c r="E4" i="15"/>
  <c r="E26" i="15" s="1"/>
  <c r="D4" i="15"/>
  <c r="D26" i="15" s="1"/>
  <c r="K4" i="15"/>
  <c r="K26" i="15" s="1"/>
  <c r="J4" i="15"/>
  <c r="J26" i="15" s="1"/>
  <c r="G4" i="15"/>
  <c r="G26" i="15" s="1"/>
  <c r="F4" i="15"/>
  <c r="F26" i="15" s="1"/>
  <c r="C4" i="15"/>
  <c r="C26" i="15" s="1"/>
  <c r="Z20" i="14"/>
  <c r="Z19" i="14"/>
  <c r="Z18" i="14"/>
  <c r="Z17" i="14"/>
  <c r="Z16" i="14"/>
  <c r="Z15" i="14"/>
  <c r="Z14" i="14"/>
  <c r="Z13" i="14"/>
  <c r="Z12" i="14"/>
  <c r="Z11" i="14"/>
  <c r="Z10" i="14"/>
  <c r="Z9" i="14"/>
  <c r="Z8" i="14"/>
  <c r="Z7" i="14"/>
  <c r="Z6" i="14"/>
  <c r="Z5" i="14"/>
  <c r="Z4" i="14"/>
  <c r="K19" i="14"/>
  <c r="J19" i="14"/>
  <c r="I19" i="14"/>
  <c r="H19" i="14"/>
  <c r="G19" i="14"/>
  <c r="F19" i="14"/>
  <c r="E19" i="14"/>
  <c r="D19" i="14"/>
  <c r="C19" i="14"/>
  <c r="K16" i="13"/>
  <c r="J16" i="13"/>
  <c r="I16" i="13"/>
  <c r="H16" i="13"/>
  <c r="G16" i="13"/>
  <c r="F16" i="13"/>
  <c r="E16" i="13"/>
  <c r="D16" i="13"/>
  <c r="C16" i="13"/>
  <c r="H8" i="13"/>
  <c r="D8" i="13"/>
  <c r="K8" i="13"/>
  <c r="J8" i="13"/>
  <c r="I8" i="13"/>
  <c r="G8" i="13"/>
  <c r="F8" i="13"/>
  <c r="E8" i="13"/>
  <c r="C8" i="13"/>
  <c r="J4" i="13"/>
  <c r="J26" i="13" s="1"/>
  <c r="F4" i="13"/>
  <c r="F26" i="13" s="1"/>
  <c r="K4" i="13"/>
  <c r="K26" i="13" s="1"/>
  <c r="G4" i="13"/>
  <c r="G26" i="13" s="1"/>
  <c r="C4" i="13"/>
  <c r="C26" i="13" s="1"/>
  <c r="H4" i="13"/>
  <c r="H26" i="13" s="1"/>
  <c r="D4" i="13"/>
  <c r="D26" i="13" s="1"/>
  <c r="I4" i="13"/>
  <c r="I26" i="13" s="1"/>
  <c r="E4" i="13"/>
  <c r="E26" i="13" s="1"/>
  <c r="Z20" i="12"/>
  <c r="Z19" i="12"/>
  <c r="Z18" i="12"/>
  <c r="Z17" i="12"/>
  <c r="Z16" i="12"/>
  <c r="Z15" i="12"/>
  <c r="Z14" i="12"/>
  <c r="Z13" i="12"/>
  <c r="Z12" i="12"/>
  <c r="Z11" i="12"/>
  <c r="Z10" i="12"/>
  <c r="Z9" i="12"/>
  <c r="Z8" i="12"/>
  <c r="Z7" i="12"/>
  <c r="Z6" i="12"/>
  <c r="Z5" i="12"/>
  <c r="K19" i="12"/>
  <c r="J19" i="12"/>
  <c r="I19" i="12"/>
  <c r="H19" i="12"/>
  <c r="G19" i="12"/>
  <c r="F19" i="12"/>
  <c r="E19" i="12"/>
  <c r="D19" i="12"/>
  <c r="C19" i="12"/>
  <c r="Z4" i="12"/>
  <c r="J16" i="11"/>
  <c r="F16" i="11"/>
  <c r="K16" i="11"/>
  <c r="G16" i="11"/>
  <c r="C16" i="11"/>
  <c r="H16" i="11"/>
  <c r="D16" i="11"/>
  <c r="I16" i="11"/>
  <c r="E16" i="11"/>
  <c r="H8" i="11"/>
  <c r="D8" i="11"/>
  <c r="K8" i="11"/>
  <c r="J8" i="11"/>
  <c r="I8" i="11"/>
  <c r="G8" i="11"/>
  <c r="F8" i="11"/>
  <c r="E8" i="11"/>
  <c r="C8" i="11"/>
  <c r="K4" i="11"/>
  <c r="K26" i="11" s="1"/>
  <c r="H4" i="11"/>
  <c r="H26" i="11" s="1"/>
  <c r="D4" i="11"/>
  <c r="D26" i="11" s="1"/>
  <c r="J4" i="11"/>
  <c r="I4" i="11"/>
  <c r="I26" i="11" s="1"/>
  <c r="G4" i="11"/>
  <c r="G26" i="11" s="1"/>
  <c r="F4" i="11"/>
  <c r="E4" i="11"/>
  <c r="E26" i="11" s="1"/>
  <c r="C4" i="11"/>
  <c r="Z20" i="10"/>
  <c r="Z19" i="10"/>
  <c r="Z18" i="10"/>
  <c r="Z17" i="10"/>
  <c r="Z16" i="10"/>
  <c r="Z15" i="10"/>
  <c r="Z14" i="10"/>
  <c r="Z13" i="10"/>
  <c r="Z12" i="10"/>
  <c r="Z11" i="10"/>
  <c r="Z10" i="10"/>
  <c r="Z9" i="10"/>
  <c r="Z8" i="10"/>
  <c r="Z7" i="10"/>
  <c r="Z6" i="10"/>
  <c r="Z5" i="10"/>
  <c r="Z4" i="10"/>
  <c r="K19" i="10"/>
  <c r="J19" i="10"/>
  <c r="I19" i="10"/>
  <c r="H19" i="10"/>
  <c r="G19" i="10"/>
  <c r="F19" i="10"/>
  <c r="E19" i="10"/>
  <c r="D19" i="10"/>
  <c r="C19" i="10"/>
  <c r="K15" i="9"/>
  <c r="J15" i="9"/>
  <c r="I15" i="9"/>
  <c r="H15" i="9"/>
  <c r="G15" i="9"/>
  <c r="F15" i="9"/>
  <c r="E15" i="9"/>
  <c r="D15" i="9"/>
  <c r="C15" i="9"/>
  <c r="J4" i="9"/>
  <c r="I4" i="9"/>
  <c r="H4" i="9"/>
  <c r="F4" i="9"/>
  <c r="E4" i="9"/>
  <c r="D4" i="9"/>
  <c r="J81" i="6"/>
  <c r="F81" i="6"/>
  <c r="K81" i="6"/>
  <c r="G81" i="6"/>
  <c r="M81" i="6"/>
  <c r="L81" i="6"/>
  <c r="I81" i="6"/>
  <c r="H81" i="6"/>
  <c r="E81" i="6"/>
  <c r="M78" i="6"/>
  <c r="M77" i="6" s="1"/>
  <c r="I78" i="6"/>
  <c r="I77" i="6" s="1"/>
  <c r="E78" i="6"/>
  <c r="E77" i="6" s="1"/>
  <c r="J78" i="6"/>
  <c r="J77" i="6" s="1"/>
  <c r="F78" i="6"/>
  <c r="F77" i="6" s="1"/>
  <c r="L78" i="6"/>
  <c r="K78" i="6"/>
  <c r="K77" i="6" s="1"/>
  <c r="H78" i="6"/>
  <c r="G78" i="6"/>
  <c r="G77" i="6" s="1"/>
  <c r="L77" i="6"/>
  <c r="H77" i="6"/>
  <c r="M73" i="6"/>
  <c r="I73" i="6"/>
  <c r="E73" i="6"/>
  <c r="J73" i="6"/>
  <c r="F73" i="6"/>
  <c r="L73" i="6"/>
  <c r="K73" i="6"/>
  <c r="H73" i="6"/>
  <c r="G73" i="6"/>
  <c r="M68" i="6"/>
  <c r="I68" i="6"/>
  <c r="E68" i="6"/>
  <c r="J68" i="6"/>
  <c r="F68" i="6"/>
  <c r="L68" i="6"/>
  <c r="K68" i="6"/>
  <c r="H68" i="6"/>
  <c r="G68" i="6"/>
  <c r="L65" i="6"/>
  <c r="L64" i="6" s="1"/>
  <c r="H65" i="6"/>
  <c r="H64" i="6" s="1"/>
  <c r="M65" i="6"/>
  <c r="I65" i="6"/>
  <c r="E65" i="6"/>
  <c r="K65" i="6"/>
  <c r="J65" i="6"/>
  <c r="G65" i="6"/>
  <c r="F65" i="6"/>
  <c r="K64" i="6"/>
  <c r="G64" i="6"/>
  <c r="J59" i="6"/>
  <c r="F59" i="6"/>
  <c r="K59" i="6"/>
  <c r="G59" i="6"/>
  <c r="M59" i="6"/>
  <c r="L59" i="6"/>
  <c r="I59" i="6"/>
  <c r="H59" i="6"/>
  <c r="E59" i="6"/>
  <c r="M56" i="6"/>
  <c r="I56" i="6"/>
  <c r="E56" i="6"/>
  <c r="J56" i="6"/>
  <c r="F56" i="6"/>
  <c r="L56" i="6"/>
  <c r="K56" i="6"/>
  <c r="H56" i="6"/>
  <c r="G56" i="6"/>
  <c r="L53" i="6"/>
  <c r="L52" i="6" s="1"/>
  <c r="L51" i="6" s="1"/>
  <c r="H53" i="6"/>
  <c r="H52" i="6" s="1"/>
  <c r="H51" i="6" s="1"/>
  <c r="M53" i="6"/>
  <c r="I53" i="6"/>
  <c r="E53" i="6"/>
  <c r="K53" i="6"/>
  <c r="J53" i="6"/>
  <c r="J52" i="6" s="1"/>
  <c r="G53" i="6"/>
  <c r="F53" i="6"/>
  <c r="K52" i="6"/>
  <c r="K51" i="6" s="1"/>
  <c r="G52" i="6"/>
  <c r="G51" i="6" s="1"/>
  <c r="M47" i="6"/>
  <c r="I47" i="6"/>
  <c r="E47" i="6"/>
  <c r="J47" i="6"/>
  <c r="F47" i="6"/>
  <c r="L47" i="6"/>
  <c r="K47" i="6"/>
  <c r="H47" i="6"/>
  <c r="G47" i="6"/>
  <c r="J8" i="6"/>
  <c r="F8" i="6"/>
  <c r="M8" i="6"/>
  <c r="L8" i="6"/>
  <c r="K8" i="6"/>
  <c r="I8" i="6"/>
  <c r="H8" i="6"/>
  <c r="G8" i="6"/>
  <c r="E8" i="6"/>
  <c r="L5" i="6"/>
  <c r="L4" i="6" s="1"/>
  <c r="L92" i="6" s="1"/>
  <c r="H5" i="6"/>
  <c r="H4" i="6" s="1"/>
  <c r="H92" i="6" s="1"/>
  <c r="M5" i="6"/>
  <c r="M4" i="6" s="1"/>
  <c r="I5" i="6"/>
  <c r="I4" i="6" s="1"/>
  <c r="E5" i="6"/>
  <c r="E4" i="6" s="1"/>
  <c r="K5" i="6"/>
  <c r="J5" i="6"/>
  <c r="J4" i="6" s="1"/>
  <c r="G5" i="6"/>
  <c r="F5" i="6"/>
  <c r="K4" i="6"/>
  <c r="G4" i="6"/>
  <c r="G92" i="6" s="1"/>
  <c r="K81" i="5"/>
  <c r="G81" i="5"/>
  <c r="L81" i="5"/>
  <c r="J81" i="5"/>
  <c r="H81" i="5"/>
  <c r="F81" i="5"/>
  <c r="M81" i="5"/>
  <c r="I81" i="5"/>
  <c r="E81" i="5"/>
  <c r="J78" i="5"/>
  <c r="J77" i="5" s="1"/>
  <c r="F78" i="5"/>
  <c r="F77" i="5" s="1"/>
  <c r="M78" i="5"/>
  <c r="M77" i="5" s="1"/>
  <c r="K78" i="5"/>
  <c r="K77" i="5" s="1"/>
  <c r="I78" i="5"/>
  <c r="I77" i="5" s="1"/>
  <c r="G78" i="5"/>
  <c r="G77" i="5" s="1"/>
  <c r="E78" i="5"/>
  <c r="E77" i="5" s="1"/>
  <c r="L78" i="5"/>
  <c r="L77" i="5" s="1"/>
  <c r="H78" i="5"/>
  <c r="H77" i="5" s="1"/>
  <c r="J73" i="5"/>
  <c r="F73" i="5"/>
  <c r="M73" i="5"/>
  <c r="K73" i="5"/>
  <c r="I73" i="5"/>
  <c r="G73" i="5"/>
  <c r="E73" i="5"/>
  <c r="L73" i="5"/>
  <c r="H73" i="5"/>
  <c r="J68" i="5"/>
  <c r="F68" i="5"/>
  <c r="M68" i="5"/>
  <c r="K68" i="5"/>
  <c r="I68" i="5"/>
  <c r="G68" i="5"/>
  <c r="E68" i="5"/>
  <c r="L68" i="5"/>
  <c r="H68" i="5"/>
  <c r="M65" i="5"/>
  <c r="I65" i="5"/>
  <c r="E65" i="5"/>
  <c r="L65" i="5"/>
  <c r="L64" i="5" s="1"/>
  <c r="J65" i="5"/>
  <c r="H65" i="5"/>
  <c r="H64" i="5" s="1"/>
  <c r="F65" i="5"/>
  <c r="K65" i="5"/>
  <c r="G65" i="5"/>
  <c r="G64" i="5" s="1"/>
  <c r="K59" i="5"/>
  <c r="G59" i="5"/>
  <c r="L59" i="5"/>
  <c r="J59" i="5"/>
  <c r="H59" i="5"/>
  <c r="F59" i="5"/>
  <c r="M59" i="5"/>
  <c r="I59" i="5"/>
  <c r="E59" i="5"/>
  <c r="J56" i="5"/>
  <c r="F56" i="5"/>
  <c r="M56" i="5"/>
  <c r="K56" i="5"/>
  <c r="I56" i="5"/>
  <c r="G56" i="5"/>
  <c r="E56" i="5"/>
  <c r="L56" i="5"/>
  <c r="H56" i="5"/>
  <c r="M53" i="5"/>
  <c r="M52" i="5" s="1"/>
  <c r="I53" i="5"/>
  <c r="I52" i="5" s="1"/>
  <c r="E53" i="5"/>
  <c r="E52" i="5" s="1"/>
  <c r="L53" i="5"/>
  <c r="L52" i="5" s="1"/>
  <c r="J53" i="5"/>
  <c r="J52" i="5" s="1"/>
  <c r="H53" i="5"/>
  <c r="H52" i="5" s="1"/>
  <c r="H51" i="5" s="1"/>
  <c r="F53" i="5"/>
  <c r="F52" i="5" s="1"/>
  <c r="K53" i="5"/>
  <c r="K52" i="5" s="1"/>
  <c r="G53" i="5"/>
  <c r="G52" i="5" s="1"/>
  <c r="J47" i="5"/>
  <c r="F47" i="5"/>
  <c r="M47" i="5"/>
  <c r="K47" i="5"/>
  <c r="K4" i="5" s="1"/>
  <c r="I47" i="5"/>
  <c r="G47" i="5"/>
  <c r="G4" i="5" s="1"/>
  <c r="E47" i="5"/>
  <c r="L47" i="5"/>
  <c r="H47" i="5"/>
  <c r="M8" i="5"/>
  <c r="I8" i="5"/>
  <c r="E8" i="5"/>
  <c r="J8" i="5"/>
  <c r="F8" i="5"/>
  <c r="L8" i="5"/>
  <c r="K8" i="5"/>
  <c r="H8" i="5"/>
  <c r="G8" i="5"/>
  <c r="L5" i="5"/>
  <c r="L4" i="5" s="1"/>
  <c r="H5" i="5"/>
  <c r="H4" i="5" s="1"/>
  <c r="H92" i="5" s="1"/>
  <c r="M5" i="5"/>
  <c r="M4" i="5" s="1"/>
  <c r="I5" i="5"/>
  <c r="I4" i="5" s="1"/>
  <c r="E5" i="5"/>
  <c r="E4" i="5" s="1"/>
  <c r="K5" i="5"/>
  <c r="J5" i="5"/>
  <c r="G5" i="5"/>
  <c r="F5" i="5"/>
  <c r="F4" i="5" s="1"/>
  <c r="K81" i="4"/>
  <c r="G81" i="4"/>
  <c r="L81" i="4"/>
  <c r="H81" i="4"/>
  <c r="M81" i="4"/>
  <c r="J81" i="4"/>
  <c r="I81" i="4"/>
  <c r="F81" i="4"/>
  <c r="E81" i="4"/>
  <c r="J78" i="4"/>
  <c r="J77" i="4" s="1"/>
  <c r="F78" i="4"/>
  <c r="F77" i="4" s="1"/>
  <c r="K78" i="4"/>
  <c r="K77" i="4" s="1"/>
  <c r="G78" i="4"/>
  <c r="G77" i="4" s="1"/>
  <c r="M78" i="4"/>
  <c r="L78" i="4"/>
  <c r="L77" i="4" s="1"/>
  <c r="I78" i="4"/>
  <c r="H78" i="4"/>
  <c r="E78" i="4"/>
  <c r="M77" i="4"/>
  <c r="I77" i="4"/>
  <c r="H77" i="4"/>
  <c r="E77" i="4"/>
  <c r="M73" i="4"/>
  <c r="I73" i="4"/>
  <c r="E73" i="4"/>
  <c r="K73" i="4"/>
  <c r="J73" i="4"/>
  <c r="G73" i="4"/>
  <c r="F73" i="4"/>
  <c r="L73" i="4"/>
  <c r="H73" i="4"/>
  <c r="M68" i="4"/>
  <c r="I68" i="4"/>
  <c r="E68" i="4"/>
  <c r="K68" i="4"/>
  <c r="J68" i="4"/>
  <c r="G68" i="4"/>
  <c r="F68" i="4"/>
  <c r="L68" i="4"/>
  <c r="H68" i="4"/>
  <c r="L65" i="4"/>
  <c r="L64" i="4" s="1"/>
  <c r="H65" i="4"/>
  <c r="H64" i="4" s="1"/>
  <c r="M65" i="4"/>
  <c r="M64" i="4" s="1"/>
  <c r="J65" i="4"/>
  <c r="J64" i="4" s="1"/>
  <c r="I65" i="4"/>
  <c r="I64" i="4" s="1"/>
  <c r="F65" i="4"/>
  <c r="F64" i="4" s="1"/>
  <c r="E65" i="4"/>
  <c r="E64" i="4" s="1"/>
  <c r="K65" i="4"/>
  <c r="K64" i="4" s="1"/>
  <c r="G65" i="4"/>
  <c r="G64" i="4" s="1"/>
  <c r="J59" i="4"/>
  <c r="F59" i="4"/>
  <c r="L59" i="4"/>
  <c r="K59" i="4"/>
  <c r="H59" i="4"/>
  <c r="G59" i="4"/>
  <c r="M59" i="4"/>
  <c r="I59" i="4"/>
  <c r="E59" i="4"/>
  <c r="M56" i="4"/>
  <c r="I56" i="4"/>
  <c r="E56" i="4"/>
  <c r="K56" i="4"/>
  <c r="J56" i="4"/>
  <c r="G56" i="4"/>
  <c r="F56" i="4"/>
  <c r="L56" i="4"/>
  <c r="H56" i="4"/>
  <c r="L53" i="4"/>
  <c r="L52" i="4" s="1"/>
  <c r="L51" i="4" s="1"/>
  <c r="H53" i="4"/>
  <c r="H52" i="4" s="1"/>
  <c r="H51" i="4" s="1"/>
  <c r="M53" i="4"/>
  <c r="M52" i="4" s="1"/>
  <c r="M51" i="4" s="1"/>
  <c r="J53" i="4"/>
  <c r="J52" i="4" s="1"/>
  <c r="J51" i="4" s="1"/>
  <c r="I53" i="4"/>
  <c r="I52" i="4" s="1"/>
  <c r="I51" i="4" s="1"/>
  <c r="F53" i="4"/>
  <c r="F52" i="4" s="1"/>
  <c r="F51" i="4" s="1"/>
  <c r="E53" i="4"/>
  <c r="E52" i="4" s="1"/>
  <c r="E51" i="4" s="1"/>
  <c r="K53" i="4"/>
  <c r="G53" i="4"/>
  <c r="G52" i="4" s="1"/>
  <c r="G51" i="4" s="1"/>
  <c r="J47" i="4"/>
  <c r="F47" i="4"/>
  <c r="K47" i="4"/>
  <c r="K4" i="4" s="1"/>
  <c r="G47" i="4"/>
  <c r="G4" i="4" s="1"/>
  <c r="G92" i="4" s="1"/>
  <c r="M47" i="4"/>
  <c r="L47" i="4"/>
  <c r="I47" i="4"/>
  <c r="H47" i="4"/>
  <c r="E47" i="4"/>
  <c r="M8" i="4"/>
  <c r="I8" i="4"/>
  <c r="E8" i="4"/>
  <c r="J8" i="4"/>
  <c r="F8" i="4"/>
  <c r="L8" i="4"/>
  <c r="K8" i="4"/>
  <c r="H8" i="4"/>
  <c r="G8" i="4"/>
  <c r="L5" i="4"/>
  <c r="L4" i="4" s="1"/>
  <c r="L92" i="4" s="1"/>
  <c r="H5" i="4"/>
  <c r="H4" i="4" s="1"/>
  <c r="H92" i="4" s="1"/>
  <c r="M5" i="4"/>
  <c r="M4" i="4" s="1"/>
  <c r="M92" i="4" s="1"/>
  <c r="I5" i="4"/>
  <c r="I4" i="4" s="1"/>
  <c r="I92" i="4" s="1"/>
  <c r="E5" i="4"/>
  <c r="E4" i="4" s="1"/>
  <c r="E92" i="4" s="1"/>
  <c r="K5" i="4"/>
  <c r="J5" i="4"/>
  <c r="G5" i="4"/>
  <c r="F5" i="4"/>
  <c r="F4" i="4" s="1"/>
  <c r="F92" i="4" s="1"/>
  <c r="K81" i="3"/>
  <c r="G81" i="3"/>
  <c r="M81" i="3"/>
  <c r="L81" i="3"/>
  <c r="I81" i="3"/>
  <c r="H81" i="3"/>
  <c r="E81" i="3"/>
  <c r="J81" i="3"/>
  <c r="F81" i="3"/>
  <c r="J78" i="3"/>
  <c r="J77" i="3" s="1"/>
  <c r="F78" i="3"/>
  <c r="F77" i="3" s="1"/>
  <c r="L78" i="3"/>
  <c r="L77" i="3" s="1"/>
  <c r="K78" i="3"/>
  <c r="K77" i="3" s="1"/>
  <c r="H78" i="3"/>
  <c r="H77" i="3" s="1"/>
  <c r="G78" i="3"/>
  <c r="G77" i="3" s="1"/>
  <c r="M78" i="3"/>
  <c r="I78" i="3"/>
  <c r="E78" i="3"/>
  <c r="J73" i="3"/>
  <c r="F73" i="3"/>
  <c r="L73" i="3"/>
  <c r="K73" i="3"/>
  <c r="H73" i="3"/>
  <c r="G73" i="3"/>
  <c r="M73" i="3"/>
  <c r="I73" i="3"/>
  <c r="E73" i="3"/>
  <c r="J68" i="3"/>
  <c r="F68" i="3"/>
  <c r="L68" i="3"/>
  <c r="K68" i="3"/>
  <c r="H68" i="3"/>
  <c r="G68" i="3"/>
  <c r="M68" i="3"/>
  <c r="I68" i="3"/>
  <c r="E68" i="3"/>
  <c r="M65" i="3"/>
  <c r="M64" i="3" s="1"/>
  <c r="I65" i="3"/>
  <c r="I64" i="3" s="1"/>
  <c r="E65" i="3"/>
  <c r="E64" i="3" s="1"/>
  <c r="K65" i="3"/>
  <c r="K64" i="3" s="1"/>
  <c r="J65" i="3"/>
  <c r="G65" i="3"/>
  <c r="G64" i="3" s="1"/>
  <c r="F65" i="3"/>
  <c r="L65" i="3"/>
  <c r="H65" i="3"/>
  <c r="K59" i="3"/>
  <c r="G59" i="3"/>
  <c r="M59" i="3"/>
  <c r="L59" i="3"/>
  <c r="I59" i="3"/>
  <c r="H59" i="3"/>
  <c r="E59" i="3"/>
  <c r="J59" i="3"/>
  <c r="F59" i="3"/>
  <c r="J56" i="3"/>
  <c r="F56" i="3"/>
  <c r="L56" i="3"/>
  <c r="K56" i="3"/>
  <c r="H56" i="3"/>
  <c r="G56" i="3"/>
  <c r="M56" i="3"/>
  <c r="I56" i="3"/>
  <c r="E56" i="3"/>
  <c r="M53" i="3"/>
  <c r="M52" i="3" s="1"/>
  <c r="M51" i="3" s="1"/>
  <c r="I53" i="3"/>
  <c r="I52" i="3" s="1"/>
  <c r="I51" i="3" s="1"/>
  <c r="E53" i="3"/>
  <c r="E52" i="3" s="1"/>
  <c r="E51" i="3" s="1"/>
  <c r="K53" i="3"/>
  <c r="J53" i="3"/>
  <c r="G53" i="3"/>
  <c r="F53" i="3"/>
  <c r="L53" i="3"/>
  <c r="L52" i="3" s="1"/>
  <c r="H53" i="3"/>
  <c r="H52" i="3" s="1"/>
  <c r="J47" i="3"/>
  <c r="F47" i="3"/>
  <c r="K47" i="3"/>
  <c r="K4" i="3" s="1"/>
  <c r="G47" i="3"/>
  <c r="G4" i="3" s="1"/>
  <c r="M47" i="3"/>
  <c r="L47" i="3"/>
  <c r="I47" i="3"/>
  <c r="H47" i="3"/>
  <c r="E47" i="3"/>
  <c r="J8" i="3"/>
  <c r="F8" i="3"/>
  <c r="M8" i="3"/>
  <c r="L8" i="3"/>
  <c r="K8" i="3"/>
  <c r="I8" i="3"/>
  <c r="H8" i="3"/>
  <c r="G8" i="3"/>
  <c r="E8" i="3"/>
  <c r="L5" i="3"/>
  <c r="L4" i="3" s="1"/>
  <c r="H5" i="3"/>
  <c r="H4" i="3" s="1"/>
  <c r="M5" i="3"/>
  <c r="M4" i="3" s="1"/>
  <c r="I5" i="3"/>
  <c r="I4" i="3" s="1"/>
  <c r="E5" i="3"/>
  <c r="E4" i="3" s="1"/>
  <c r="K5" i="3"/>
  <c r="J5" i="3"/>
  <c r="J4" i="3" s="1"/>
  <c r="G5" i="3"/>
  <c r="F5" i="3"/>
  <c r="F4" i="3" s="1"/>
  <c r="L81" i="2"/>
  <c r="J81" i="2"/>
  <c r="H81" i="2"/>
  <c r="F81" i="2"/>
  <c r="M81" i="2"/>
  <c r="K81" i="2"/>
  <c r="I81" i="2"/>
  <c r="G81" i="2"/>
  <c r="E81" i="2"/>
  <c r="F78" i="2"/>
  <c r="F77" i="2" s="1"/>
  <c r="M78" i="2"/>
  <c r="K78" i="2"/>
  <c r="K77" i="2" s="1"/>
  <c r="I78" i="2"/>
  <c r="G78" i="2"/>
  <c r="G77" i="2" s="1"/>
  <c r="L78" i="2"/>
  <c r="L77" i="2" s="1"/>
  <c r="J78" i="2"/>
  <c r="H78" i="2"/>
  <c r="E78" i="2"/>
  <c r="E77" i="2" s="1"/>
  <c r="M77" i="2"/>
  <c r="J77" i="2"/>
  <c r="I77" i="2"/>
  <c r="H77" i="2"/>
  <c r="K73" i="2"/>
  <c r="G73" i="2"/>
  <c r="L73" i="2"/>
  <c r="J73" i="2"/>
  <c r="H73" i="2"/>
  <c r="F73" i="2"/>
  <c r="M73" i="2"/>
  <c r="I73" i="2"/>
  <c r="E73" i="2"/>
  <c r="K68" i="2"/>
  <c r="G68" i="2"/>
  <c r="L68" i="2"/>
  <c r="J68" i="2"/>
  <c r="H68" i="2"/>
  <c r="F68" i="2"/>
  <c r="M68" i="2"/>
  <c r="I68" i="2"/>
  <c r="E68" i="2"/>
  <c r="J65" i="2"/>
  <c r="J64" i="2" s="1"/>
  <c r="F65" i="2"/>
  <c r="F64" i="2" s="1"/>
  <c r="M65" i="2"/>
  <c r="M64" i="2" s="1"/>
  <c r="K65" i="2"/>
  <c r="K64" i="2" s="1"/>
  <c r="I65" i="2"/>
  <c r="I64" i="2" s="1"/>
  <c r="G65" i="2"/>
  <c r="G64" i="2" s="1"/>
  <c r="E65" i="2"/>
  <c r="E64" i="2" s="1"/>
  <c r="L65" i="2"/>
  <c r="L64" i="2" s="1"/>
  <c r="H65" i="2"/>
  <c r="H64" i="2" s="1"/>
  <c r="L59" i="2"/>
  <c r="H59" i="2"/>
  <c r="M59" i="2"/>
  <c r="K59" i="2"/>
  <c r="I59" i="2"/>
  <c r="G59" i="2"/>
  <c r="E59" i="2"/>
  <c r="J59" i="2"/>
  <c r="F59" i="2"/>
  <c r="K56" i="2"/>
  <c r="G56" i="2"/>
  <c r="L56" i="2"/>
  <c r="J56" i="2"/>
  <c r="H56" i="2"/>
  <c r="F56" i="2"/>
  <c r="M56" i="2"/>
  <c r="I56" i="2"/>
  <c r="E56" i="2"/>
  <c r="J53" i="2"/>
  <c r="J52" i="2" s="1"/>
  <c r="J51" i="2" s="1"/>
  <c r="F53" i="2"/>
  <c r="F52" i="2" s="1"/>
  <c r="F51" i="2" s="1"/>
  <c r="M53" i="2"/>
  <c r="M52" i="2" s="1"/>
  <c r="K53" i="2"/>
  <c r="K52" i="2" s="1"/>
  <c r="K51" i="2" s="1"/>
  <c r="I53" i="2"/>
  <c r="I52" i="2" s="1"/>
  <c r="I51" i="2" s="1"/>
  <c r="G53" i="2"/>
  <c r="G52" i="2" s="1"/>
  <c r="G51" i="2" s="1"/>
  <c r="E53" i="2"/>
  <c r="E52" i="2" s="1"/>
  <c r="E51" i="2" s="1"/>
  <c r="L53" i="2"/>
  <c r="L52" i="2" s="1"/>
  <c r="L51" i="2" s="1"/>
  <c r="H53" i="2"/>
  <c r="H52" i="2" s="1"/>
  <c r="H51" i="2" s="1"/>
  <c r="K47" i="2"/>
  <c r="G47" i="2"/>
  <c r="L47" i="2"/>
  <c r="J47" i="2"/>
  <c r="H47" i="2"/>
  <c r="F47" i="2"/>
  <c r="M47" i="2"/>
  <c r="I47" i="2"/>
  <c r="E47" i="2"/>
  <c r="K8" i="2"/>
  <c r="G8" i="2"/>
  <c r="L8" i="2"/>
  <c r="J8" i="2"/>
  <c r="H8" i="2"/>
  <c r="F8" i="2"/>
  <c r="M8" i="2"/>
  <c r="I8" i="2"/>
  <c r="E8" i="2"/>
  <c r="J5" i="2"/>
  <c r="J4" i="2" s="1"/>
  <c r="J92" i="2" s="1"/>
  <c r="F5" i="2"/>
  <c r="F4" i="2" s="1"/>
  <c r="F92" i="2" s="1"/>
  <c r="M5" i="2"/>
  <c r="M4" i="2" s="1"/>
  <c r="K5" i="2"/>
  <c r="K4" i="2" s="1"/>
  <c r="K92" i="2" s="1"/>
  <c r="I5" i="2"/>
  <c r="I4" i="2" s="1"/>
  <c r="I92" i="2" s="1"/>
  <c r="G5" i="2"/>
  <c r="G4" i="2" s="1"/>
  <c r="G92" i="2" s="1"/>
  <c r="E5" i="2"/>
  <c r="E4" i="2" s="1"/>
  <c r="E92" i="2" s="1"/>
  <c r="L5" i="2"/>
  <c r="H5" i="2"/>
  <c r="H4" i="2" s="1"/>
  <c r="H92" i="2" s="1"/>
  <c r="L36" i="1"/>
  <c r="H36" i="1"/>
  <c r="M36" i="1"/>
  <c r="K36" i="1"/>
  <c r="I36" i="1"/>
  <c r="G36" i="1"/>
  <c r="E36" i="1"/>
  <c r="J36" i="1"/>
  <c r="F36" i="1"/>
  <c r="L31" i="1"/>
  <c r="H31" i="1"/>
  <c r="M31" i="1"/>
  <c r="K31" i="1"/>
  <c r="I31" i="1"/>
  <c r="G31" i="1"/>
  <c r="E31" i="1"/>
  <c r="J31" i="1"/>
  <c r="F31" i="1"/>
  <c r="L21" i="1"/>
  <c r="H21" i="1"/>
  <c r="M21" i="1"/>
  <c r="K21" i="1"/>
  <c r="I21" i="1"/>
  <c r="G21" i="1"/>
  <c r="E21" i="1"/>
  <c r="J21" i="1"/>
  <c r="F21" i="1"/>
  <c r="M10" i="1"/>
  <c r="M9" i="1" s="1"/>
  <c r="I10" i="1"/>
  <c r="I9" i="1" s="1"/>
  <c r="E10" i="1"/>
  <c r="E9" i="1" s="1"/>
  <c r="L10" i="1"/>
  <c r="L9" i="1" s="1"/>
  <c r="J10" i="1"/>
  <c r="J9" i="1" s="1"/>
  <c r="H10" i="1"/>
  <c r="H9" i="1" s="1"/>
  <c r="F10" i="1"/>
  <c r="F9" i="1" s="1"/>
  <c r="K10" i="1"/>
  <c r="K9" i="1" s="1"/>
  <c r="G10" i="1"/>
  <c r="G9" i="1" s="1"/>
  <c r="L4" i="1"/>
  <c r="L40" i="1" s="1"/>
  <c r="H4" i="1"/>
  <c r="H40" i="1" s="1"/>
  <c r="M4" i="1"/>
  <c r="M40" i="1" s="1"/>
  <c r="K4" i="1"/>
  <c r="K40" i="1" s="1"/>
  <c r="I4" i="1"/>
  <c r="I40" i="1" s="1"/>
  <c r="G4" i="1"/>
  <c r="G40" i="1" s="1"/>
  <c r="E4" i="1"/>
  <c r="E40" i="1" s="1"/>
  <c r="J4" i="1"/>
  <c r="F4" i="1"/>
  <c r="F40" i="1" s="1"/>
  <c r="C26" i="11" l="1"/>
  <c r="D26" i="17"/>
  <c r="H26" i="17"/>
  <c r="C26" i="19"/>
  <c r="G26" i="19"/>
  <c r="K26" i="19"/>
  <c r="J26" i="11"/>
  <c r="F26" i="11"/>
  <c r="C4" i="9"/>
  <c r="G4" i="9"/>
  <c r="K4" i="9"/>
  <c r="J40" i="1"/>
  <c r="L4" i="2"/>
  <c r="L92" i="2" s="1"/>
  <c r="M51" i="2"/>
  <c r="M92" i="2" s="1"/>
  <c r="F64" i="3"/>
  <c r="J64" i="3"/>
  <c r="E77" i="3"/>
  <c r="K52" i="4"/>
  <c r="K51" i="4" s="1"/>
  <c r="F52" i="3"/>
  <c r="F51" i="3" s="1"/>
  <c r="J52" i="3"/>
  <c r="J51" i="3" s="1"/>
  <c r="J92" i="3" s="1"/>
  <c r="H64" i="3"/>
  <c r="H51" i="3" s="1"/>
  <c r="H92" i="3" s="1"/>
  <c r="I77" i="3"/>
  <c r="J4" i="4"/>
  <c r="J92" i="4" s="1"/>
  <c r="K92" i="3"/>
  <c r="G52" i="3"/>
  <c r="G51" i="3" s="1"/>
  <c r="G92" i="3" s="1"/>
  <c r="K52" i="3"/>
  <c r="K51" i="3" s="1"/>
  <c r="L64" i="3"/>
  <c r="M77" i="3"/>
  <c r="F92" i="3"/>
  <c r="E92" i="3"/>
  <c r="I92" i="3"/>
  <c r="M92" i="3"/>
  <c r="L51" i="3"/>
  <c r="L92" i="3" s="1"/>
  <c r="K92" i="4"/>
  <c r="G51" i="5"/>
  <c r="G92" i="5" s="1"/>
  <c r="K64" i="5"/>
  <c r="K92" i="6"/>
  <c r="F64" i="6"/>
  <c r="E64" i="6"/>
  <c r="I64" i="6"/>
  <c r="M64" i="6"/>
  <c r="J4" i="5"/>
  <c r="K51" i="5"/>
  <c r="K92" i="5" s="1"/>
  <c r="L51" i="5"/>
  <c r="F4" i="6"/>
  <c r="F52" i="6"/>
  <c r="F51" i="6" s="1"/>
  <c r="E52" i="6"/>
  <c r="E51" i="6" s="1"/>
  <c r="E92" i="6" s="1"/>
  <c r="I52" i="6"/>
  <c r="I51" i="6" s="1"/>
  <c r="I92" i="6" s="1"/>
  <c r="M52" i="6"/>
  <c r="M51" i="6" s="1"/>
  <c r="M92" i="6" s="1"/>
  <c r="F64" i="5"/>
  <c r="J64" i="5"/>
  <c r="E64" i="5"/>
  <c r="I64" i="5"/>
  <c r="M64" i="5"/>
  <c r="J64" i="6"/>
  <c r="L92" i="5"/>
  <c r="F51" i="5"/>
  <c r="F92" i="5" s="1"/>
  <c r="J51" i="5"/>
  <c r="E51" i="5"/>
  <c r="E92" i="5" s="1"/>
  <c r="I51" i="5"/>
  <c r="I92" i="5" s="1"/>
  <c r="M51" i="5"/>
  <c r="M92" i="5" s="1"/>
  <c r="J51" i="6"/>
  <c r="J92" i="6" s="1"/>
  <c r="J92" i="5" l="1"/>
  <c r="F92" i="6"/>
</calcChain>
</file>

<file path=xl/sharedStrings.xml><?xml version="1.0" encoding="utf-8"?>
<sst xmlns="http://schemas.openxmlformats.org/spreadsheetml/2006/main" count="7835" uniqueCount="177">
  <si>
    <t/>
  </si>
  <si>
    <t>Outcome</t>
  </si>
  <si>
    <t>Main appropriation</t>
  </si>
  <si>
    <t>Adjusted appropriation</t>
  </si>
  <si>
    <t>Revised estimate</t>
  </si>
  <si>
    <t>Medium-term estimates</t>
  </si>
  <si>
    <t xml:space="preserve">R thousand </t>
  </si>
  <si>
    <t>Tax receipts</t>
  </si>
  <si>
    <t>Section number:</t>
  </si>
  <si>
    <t>Casino taxes</t>
  </si>
  <si>
    <t>Horse racing taxes</t>
  </si>
  <si>
    <t>Sub-section</t>
  </si>
  <si>
    <t>Liquor licences</t>
  </si>
  <si>
    <t>Motor vehicle licences</t>
  </si>
  <si>
    <t>TabChap</t>
  </si>
  <si>
    <t>Sales of goods and services other than capital assets</t>
  </si>
  <si>
    <t>Sale of goods and services produced by department (excluding capital assets)</t>
  </si>
  <si>
    <t>Sales by market establishments</t>
  </si>
  <si>
    <t xml:space="preserve">Administrative fees </t>
  </si>
  <si>
    <t>Other sales</t>
  </si>
  <si>
    <t>Of which</t>
  </si>
  <si>
    <t>Health patient fees</t>
  </si>
  <si>
    <t>Other (Specify)</t>
  </si>
  <si>
    <t>Sales of scrap, waste, arms and other used current goods (excluding capital assets)</t>
  </si>
  <si>
    <t>Transfers received from:</t>
  </si>
  <si>
    <t>Other governmental units</t>
  </si>
  <si>
    <t>Higher education institutions</t>
  </si>
  <si>
    <t>Foreign governments</t>
  </si>
  <si>
    <t>International organisations</t>
  </si>
  <si>
    <t>Public corporations and private enterprises</t>
  </si>
  <si>
    <t>Households and non-profit institutions</t>
  </si>
  <si>
    <t>Fines, penalties and forfeits</t>
  </si>
  <si>
    <t>Interest, dividends and rent on land</t>
  </si>
  <si>
    <t>Interest</t>
  </si>
  <si>
    <t xml:space="preserve">Dividends </t>
  </si>
  <si>
    <t>Rent on land</t>
  </si>
  <si>
    <t>Sales of capital assets</t>
  </si>
  <si>
    <t>Land and sub-soil assets</t>
  </si>
  <si>
    <t>Other capital assets</t>
  </si>
  <si>
    <t>Transactions in financial assets and liabilities</t>
  </si>
  <si>
    <t>Total departmental receipts</t>
  </si>
  <si>
    <t>Current payments</t>
  </si>
  <si>
    <t xml:space="preserve">Compensation of employees </t>
  </si>
  <si>
    <t>Salaries and wages</t>
  </si>
  <si>
    <t>Social contributions</t>
  </si>
  <si>
    <t xml:space="preserve">Goods and services </t>
  </si>
  <si>
    <t>Administrative fees</t>
  </si>
  <si>
    <t>Advertising</t>
  </si>
  <si>
    <t>Assets less than the capitalisation threshold</t>
  </si>
  <si>
    <t>Audit cost: External</t>
  </si>
  <si>
    <t>Bursaries: Employees</t>
  </si>
  <si>
    <t>Catering: Departmental activities</t>
  </si>
  <si>
    <t>Communication (G&amp;S)</t>
  </si>
  <si>
    <t>Computer services</t>
  </si>
  <si>
    <t>Consultants and professional services: Business and advisory services</t>
  </si>
  <si>
    <t>Consultants and professional services: Infrastructure and planning</t>
  </si>
  <si>
    <t>Consultants and professional services: Laboratory services</t>
  </si>
  <si>
    <t>Consultants and professional services: Scientific and technological services</t>
  </si>
  <si>
    <t>Consultants and professional services: Legal costs</t>
  </si>
  <si>
    <t>Contractors</t>
  </si>
  <si>
    <t>Agency and support / outsourced services</t>
  </si>
  <si>
    <t>Entertainment</t>
  </si>
  <si>
    <t>Fleet services (including government motor transport)</t>
  </si>
  <si>
    <t>Housing</t>
  </si>
  <si>
    <t>Inventory: Clothing material and accessories</t>
  </si>
  <si>
    <t>Inventory: Farming supplies</t>
  </si>
  <si>
    <t>Inventory: Food and food supplies</t>
  </si>
  <si>
    <t>Inventory: Fuel, oil and gas</t>
  </si>
  <si>
    <t>Inventory: Learner and teacher support material</t>
  </si>
  <si>
    <t>Inventory: Materials and supplies</t>
  </si>
  <si>
    <t>Inventory: Medical supplies</t>
  </si>
  <si>
    <t>Inventory: Medicine</t>
  </si>
  <si>
    <t>Medsas inventory interface</t>
  </si>
  <si>
    <t>Inventory: Other supplies</t>
  </si>
  <si>
    <t>Consumable supplies</t>
  </si>
  <si>
    <t>Consumable: Stationery,printing and office supplies</t>
  </si>
  <si>
    <t>Operating leases</t>
  </si>
  <si>
    <t>Property payments</t>
  </si>
  <si>
    <t>Transport provided: Departmental activity</t>
  </si>
  <si>
    <t>Travel and subsistence</t>
  </si>
  <si>
    <t>Training and development</t>
  </si>
  <si>
    <t>Operating payments</t>
  </si>
  <si>
    <t>Venues and facilities</t>
  </si>
  <si>
    <t>Rental and hiring</t>
  </si>
  <si>
    <t xml:space="preserve">Interest and rent on land </t>
  </si>
  <si>
    <t>Transfers and subsidies</t>
  </si>
  <si>
    <t xml:space="preserve">Provinces and municipalities </t>
  </si>
  <si>
    <t>Provinces</t>
  </si>
  <si>
    <t>Provincial Revenue Funds</t>
  </si>
  <si>
    <t>Provincial agencies and funds</t>
  </si>
  <si>
    <t>Municipalities</t>
  </si>
  <si>
    <t>Municipal agencies and funds</t>
  </si>
  <si>
    <t>Departmental agencies and accounts</t>
  </si>
  <si>
    <t>Social security funds</t>
  </si>
  <si>
    <t>Provide list of entities receiving transfers</t>
  </si>
  <si>
    <t>Foreign governments and international organisations</t>
  </si>
  <si>
    <t>Public corporations</t>
  </si>
  <si>
    <t>Subsidies on production</t>
  </si>
  <si>
    <t>Other transfers</t>
  </si>
  <si>
    <t>Private enterprises</t>
  </si>
  <si>
    <t>Non-profit institutions</t>
  </si>
  <si>
    <t xml:space="preserve">Households </t>
  </si>
  <si>
    <t>Social benefits</t>
  </si>
  <si>
    <t>Other transfers to households</t>
  </si>
  <si>
    <t>Payments for capital assets</t>
  </si>
  <si>
    <t>Buildings and other fixed structures</t>
  </si>
  <si>
    <t>Buildings</t>
  </si>
  <si>
    <t>Other fixed structures</t>
  </si>
  <si>
    <t>Machinery and equipment</t>
  </si>
  <si>
    <t>Transport equipment</t>
  </si>
  <si>
    <t>Other machinery and equipment</t>
  </si>
  <si>
    <t>Heritage Assets</t>
  </si>
  <si>
    <t>Specialised military assets</t>
  </si>
  <si>
    <t>Biological assets</t>
  </si>
  <si>
    <t>Software and other intangible assets</t>
  </si>
  <si>
    <t>Payments for financial assets</t>
  </si>
  <si>
    <t>Total economic classification</t>
  </si>
  <si>
    <t>Filter</t>
  </si>
  <si>
    <t>Transfers received</t>
  </si>
  <si>
    <t xml:space="preserve">Sales of capital assets </t>
  </si>
  <si>
    <t>Total payments and estimates</t>
  </si>
  <si>
    <t>Transfers and subsidies to:</t>
  </si>
  <si>
    <t>Table B.1: Specification of receipts: Provincial Treasury</t>
  </si>
  <si>
    <t>Table B.2: Payments and estimates by economic classification: Provincial Treasury</t>
  </si>
  <si>
    <t>2010/11</t>
  </si>
  <si>
    <t>2011/12</t>
  </si>
  <si>
    <t>2012/13</t>
  </si>
  <si>
    <t>2013/14</t>
  </si>
  <si>
    <t>2014/15</t>
  </si>
  <si>
    <t>2015/16</t>
  </si>
  <si>
    <t>2016/17</t>
  </si>
  <si>
    <t>1. Administration</t>
  </si>
  <si>
    <t>2. Sustainable Resource Management</t>
  </si>
  <si>
    <t xml:space="preserve">3. Asset And Liabilities Management </t>
  </si>
  <si>
    <t>4. Financial Governance</t>
  </si>
  <si>
    <t xml:space="preserve">10. </t>
  </si>
  <si>
    <t xml:space="preserve">11. </t>
  </si>
  <si>
    <t xml:space="preserve">12. </t>
  </si>
  <si>
    <t xml:space="preserve">13. </t>
  </si>
  <si>
    <t xml:space="preserve">14. </t>
  </si>
  <si>
    <t xml:space="preserve">15. 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</si>
  <si>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</si>
  <si>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</si>
  <si>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</si>
  <si>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</si>
  <si>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</si>
  <si>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>1. Office Of The Mec</t>
  </si>
  <si>
    <t>2. Management Services</t>
  </si>
  <si>
    <t>3. Corporate Services</t>
  </si>
  <si>
    <t xml:space="preserve">4. Financial Management </t>
  </si>
  <si>
    <t>5. Internal Audit - Departmental</t>
  </si>
  <si>
    <t>1. Programme Support</t>
  </si>
  <si>
    <t>2. Economic Analysis</t>
  </si>
  <si>
    <t>3. Fiscal Policy</t>
  </si>
  <si>
    <t>4. Budget Management</t>
  </si>
  <si>
    <t>5. Public Finance</t>
  </si>
  <si>
    <t>2. Asset Management</t>
  </si>
  <si>
    <t>3. Liabilities Management</t>
  </si>
  <si>
    <t>4. Supporting And Interlinked Financial Systems</t>
  </si>
  <si>
    <t>2. Accounting Services</t>
  </si>
  <si>
    <t>3. Norms And Standards</t>
  </si>
  <si>
    <t>4. Risk Management And Internal Audit Provincial</t>
  </si>
  <si>
    <t>Table 4.2: Summary of departmental receipts collection</t>
  </si>
  <si>
    <t>Table 4.3: Summary of payments and estimates by programme: Provincial Treasury</t>
  </si>
  <si>
    <t>Table 4.4: Summary of provincial payments and estimates by economic classification: Provincial Treasury</t>
  </si>
  <si>
    <t>Table 4.5: Summary of payments and estimates by sub-programme: Administration</t>
  </si>
  <si>
    <t>Table 4.6: Summary of payments and estimates by economic classification: Administration</t>
  </si>
  <si>
    <t>Table 4.7: Summary of payments and estimates by sub-programme: Sustainable Resource Management</t>
  </si>
  <si>
    <t>Table 4.8: Summary of payments and estimates by economic classification: Sustainable Resource Management</t>
  </si>
  <si>
    <t xml:space="preserve">Table 4.9: Summary of payments and estimates by sub-programme: Asset And Liabilities Management </t>
  </si>
  <si>
    <t xml:space="preserve">Table 4.10: Summary of payments and estimates by economic classification: Asset And Liabilities Management </t>
  </si>
  <si>
    <t>Table 4.11: Summary of payments and estimates by sub-programme: Financial Governance</t>
  </si>
  <si>
    <t>Table 4.12: Summary of payments and estimates by economic classification: Financial Governance</t>
  </si>
  <si>
    <t>Table B.2A: Payments and estimates by economic classification: Administration</t>
  </si>
  <si>
    <t>Table B.2B: Payments and estimates by economic classification: Sustainable Resource Management</t>
  </si>
  <si>
    <t xml:space="preserve">Table B.2C: Payments and estimates by economic classification: Asset And Liabilities Management </t>
  </si>
  <si>
    <t>Table B.2D: Payments and estimates by economic classification: Financial Governance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</si>
</sst>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*\ \-#,##0_);_(* &quot;–&quot;_);_(@_)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i/>
      <sz val="8"/>
      <name val="Arial Narrow"/>
      <family val="2"/>
    </font>
    <font>
      <i/>
      <sz val="8"/>
      <color indexed="8"/>
      <name val="Arial Narrow"/>
      <family val="2"/>
    </font>
    <font>
      <b/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6">
    <xf numFmtId="0" fontId="0" fillId="0" borderId="0" xfId="0"/>
    <xf numFmtId="0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1" xfId="0" quotePrefix="1" applyFont="1" applyBorder="1" applyAlignment="1">
      <alignment horizontal="left"/>
    </xf>
    <xf numFmtId="0" fontId="3" fillId="0" borderId="1" xfId="0" applyFont="1" applyBorder="1" applyAlignment="1"/>
    <xf numFmtId="0" fontId="3" fillId="0" borderId="0" xfId="0" quotePrefix="1" applyFont="1" applyAlignment="1"/>
    <xf numFmtId="0" fontId="3" fillId="0" borderId="0" xfId="0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quotePrefix="1" applyFont="1" applyBorder="1" applyAlignment="1">
      <alignment vertical="center" wrapText="1"/>
    </xf>
    <xf numFmtId="0" fontId="4" fillId="0" borderId="0" xfId="0" applyFont="1" applyAlignment="1">
      <alignment horizontal="centerContinuous" vertical="center" wrapText="1"/>
    </xf>
    <xf numFmtId="0" fontId="4" fillId="0" borderId="0" xfId="0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Continuous" vertical="center" wrapText="1"/>
    </xf>
    <xf numFmtId="0" fontId="5" fillId="0" borderId="3" xfId="0" applyFont="1" applyBorder="1" applyAlignment="1">
      <alignment horizontal="centerContinuous" vertical="center" wrapText="1"/>
    </xf>
    <xf numFmtId="0" fontId="5" fillId="0" borderId="3" xfId="0" quotePrefix="1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5" xfId="0" applyNumberFormat="1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5" xfId="0" quotePrefix="1" applyFont="1" applyBorder="1" applyAlignment="1">
      <alignment vertical="center" wrapText="1"/>
    </xf>
    <xf numFmtId="17" fontId="4" fillId="0" borderId="5" xfId="0" quotePrefix="1" applyNumberFormat="1" applyFont="1" applyBorder="1" applyAlignment="1">
      <alignment horizontal="center" vertical="center" wrapText="1"/>
    </xf>
    <xf numFmtId="0" fontId="5" fillId="0" borderId="5" xfId="0" quotePrefix="1" applyFont="1" applyBorder="1" applyAlignment="1">
      <alignment vertical="center"/>
    </xf>
    <xf numFmtId="0" fontId="4" fillId="0" borderId="0" xfId="0" applyNumberFormat="1" applyFont="1" applyAlignment="1">
      <alignment horizontal="left" indent="1"/>
    </xf>
    <xf numFmtId="49" fontId="6" fillId="0" borderId="0" xfId="0" applyNumberFormat="1" applyFont="1" applyAlignment="1">
      <alignment horizontal="left" vertical="center"/>
    </xf>
    <xf numFmtId="49" fontId="6" fillId="0" borderId="0" xfId="0" quotePrefix="1" applyNumberFormat="1" applyFont="1" applyAlignment="1">
      <alignment horizontal="left" vertical="center"/>
    </xf>
    <xf numFmtId="164" fontId="6" fillId="0" borderId="0" xfId="0" applyNumberFormat="1" applyFont="1" applyFill="1" applyBorder="1" applyAlignment="1" applyProtection="1">
      <alignment horizontal="center" vertical="center"/>
    </xf>
    <xf numFmtId="164" fontId="6" fillId="0" borderId="8" xfId="0" applyNumberFormat="1" applyFont="1" applyFill="1" applyBorder="1" applyAlignment="1" applyProtection="1">
      <alignment horizontal="center" vertical="center"/>
    </xf>
    <xf numFmtId="164" fontId="6" fillId="0" borderId="9" xfId="0" applyNumberFormat="1" applyFont="1" applyFill="1" applyBorder="1" applyAlignment="1" applyProtection="1">
      <alignment horizontal="center" vertical="center"/>
    </xf>
    <xf numFmtId="0" fontId="6" fillId="0" borderId="0" xfId="0" quotePrefix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9" fontId="5" fillId="0" borderId="0" xfId="0" applyNumberFormat="1" applyFont="1" applyAlignment="1">
      <alignment horizontal="left" vertical="center" indent="1"/>
    </xf>
    <xf numFmtId="49" fontId="5" fillId="0" borderId="10" xfId="0" quotePrefix="1" applyNumberFormat="1" applyFont="1" applyBorder="1" applyAlignment="1">
      <alignment horizontal="left" vertical="center" indent="1"/>
    </xf>
    <xf numFmtId="49" fontId="5" fillId="0" borderId="11" xfId="0" quotePrefix="1" applyNumberFormat="1" applyFont="1" applyBorder="1" applyAlignment="1">
      <alignment horizontal="left" vertical="center" indent="1"/>
    </xf>
    <xf numFmtId="164" fontId="5" fillId="0" borderId="11" xfId="0" applyNumberFormat="1" applyFont="1" applyFill="1" applyBorder="1" applyAlignment="1" applyProtection="1">
      <alignment horizontal="center" vertical="center"/>
    </xf>
    <xf numFmtId="164" fontId="5" fillId="0" borderId="10" xfId="0" applyNumberFormat="1" applyFont="1" applyFill="1" applyBorder="1" applyAlignment="1" applyProtection="1">
      <alignment horizontal="center" vertical="center"/>
    </xf>
    <xf numFmtId="164" fontId="5" fillId="0" borderId="12" xfId="0" applyNumberFormat="1" applyFont="1" applyFill="1" applyBorder="1" applyAlignment="1" applyProtection="1">
      <alignment horizontal="center" vertical="center"/>
    </xf>
    <xf numFmtId="164" fontId="5" fillId="0" borderId="11" xfId="0" quotePrefix="1" applyNumberFormat="1" applyFont="1" applyFill="1" applyBorder="1" applyAlignment="1" applyProtection="1">
      <alignment horizontal="center" vertical="center"/>
    </xf>
    <xf numFmtId="164" fontId="5" fillId="0" borderId="12" xfId="0" quotePrefix="1" applyNumberFormat="1" applyFont="1" applyFill="1" applyBorder="1" applyAlignment="1" applyProtection="1">
      <alignment horizontal="center" vertical="center"/>
    </xf>
    <xf numFmtId="0" fontId="5" fillId="2" borderId="0" xfId="0" applyFont="1" applyFill="1" applyAlignment="1" applyProtection="1">
      <alignment vertical="center"/>
      <protection locked="0"/>
    </xf>
    <xf numFmtId="49" fontId="5" fillId="0" borderId="8" xfId="0" quotePrefix="1" applyNumberFormat="1" applyFont="1" applyBorder="1" applyAlignment="1">
      <alignment horizontal="left" vertical="center" indent="1"/>
    </xf>
    <xf numFmtId="49" fontId="5" fillId="0" borderId="0" xfId="0" quotePrefix="1" applyNumberFormat="1" applyFont="1" applyBorder="1" applyAlignment="1">
      <alignment horizontal="left" vertical="center" indent="1"/>
    </xf>
    <xf numFmtId="164" fontId="5" fillId="0" borderId="0" xfId="0" applyNumberFormat="1" applyFont="1" applyFill="1" applyBorder="1" applyAlignment="1" applyProtection="1">
      <alignment horizontal="center" vertical="center"/>
    </xf>
    <xf numFmtId="164" fontId="5" fillId="0" borderId="8" xfId="0" applyNumberFormat="1" applyFont="1" applyFill="1" applyBorder="1" applyAlignment="1" applyProtection="1">
      <alignment horizontal="center" vertical="center"/>
    </xf>
    <xf numFmtId="164" fontId="5" fillId="0" borderId="9" xfId="0" applyNumberFormat="1" applyFont="1" applyFill="1" applyBorder="1" applyAlignment="1" applyProtection="1">
      <alignment horizontal="center" vertical="center"/>
    </xf>
    <xf numFmtId="164" fontId="5" fillId="0" borderId="0" xfId="0" quotePrefix="1" applyNumberFormat="1" applyFont="1" applyFill="1" applyBorder="1" applyAlignment="1" applyProtection="1">
      <alignment horizontal="center" vertical="center"/>
    </xf>
    <xf numFmtId="164" fontId="5" fillId="0" borderId="9" xfId="0" quotePrefix="1" applyNumberFormat="1" applyFont="1" applyFill="1" applyBorder="1" applyAlignment="1" applyProtection="1">
      <alignment horizontal="center" vertical="center"/>
    </xf>
    <xf numFmtId="49" fontId="5" fillId="0" borderId="6" xfId="0" quotePrefix="1" applyNumberFormat="1" applyFont="1" applyBorder="1" applyAlignment="1">
      <alignment horizontal="left" vertical="center" indent="1"/>
    </xf>
    <xf numFmtId="49" fontId="5" fillId="0" borderId="5" xfId="0" quotePrefix="1" applyNumberFormat="1" applyFont="1" applyBorder="1" applyAlignment="1">
      <alignment horizontal="left" vertical="center" indent="1"/>
    </xf>
    <xf numFmtId="164" fontId="5" fillId="0" borderId="5" xfId="0" applyNumberFormat="1" applyFont="1" applyFill="1" applyBorder="1" applyAlignment="1" applyProtection="1">
      <alignment horizontal="center" vertical="center"/>
    </xf>
    <xf numFmtId="164" fontId="5" fillId="0" borderId="6" xfId="0" applyNumberFormat="1" applyFont="1" applyFill="1" applyBorder="1" applyAlignment="1" applyProtection="1">
      <alignment horizontal="center" vertical="center"/>
    </xf>
    <xf numFmtId="164" fontId="5" fillId="0" borderId="7" xfId="0" applyNumberFormat="1" applyFont="1" applyFill="1" applyBorder="1" applyAlignment="1" applyProtection="1">
      <alignment horizontal="center" vertical="center"/>
    </xf>
    <xf numFmtId="164" fontId="5" fillId="0" borderId="5" xfId="0" quotePrefix="1" applyNumberFormat="1" applyFont="1" applyFill="1" applyBorder="1" applyAlignment="1" applyProtection="1">
      <alignment horizontal="center" vertical="center"/>
    </xf>
    <xf numFmtId="164" fontId="5" fillId="0" borderId="7" xfId="0" quotePrefix="1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Alignment="1">
      <alignment horizontal="left" vertical="center" indent="1"/>
    </xf>
    <xf numFmtId="49" fontId="5" fillId="0" borderId="10" xfId="0" quotePrefix="1" applyNumberFormat="1" applyFont="1" applyBorder="1" applyAlignment="1">
      <alignment horizontal="left" vertical="center"/>
    </xf>
    <xf numFmtId="49" fontId="5" fillId="0" borderId="11" xfId="0" quotePrefix="1" applyNumberFormat="1" applyFont="1" applyBorder="1" applyAlignment="1">
      <alignment horizontal="left" vertical="center"/>
    </xf>
    <xf numFmtId="164" fontId="5" fillId="0" borderId="13" xfId="0" applyNumberFormat="1" applyFont="1" applyFill="1" applyBorder="1" applyAlignment="1" applyProtection="1">
      <alignment horizontal="center" vertical="center"/>
    </xf>
    <xf numFmtId="164" fontId="5" fillId="0" borderId="14" xfId="0" applyNumberFormat="1" applyFont="1" applyFill="1" applyBorder="1" applyAlignment="1" applyProtection="1">
      <alignment horizontal="center" vertical="center"/>
    </xf>
    <xf numFmtId="164" fontId="5" fillId="0" borderId="15" xfId="0" applyNumberFormat="1" applyFont="1" applyFill="1" applyBorder="1" applyAlignment="1" applyProtection="1">
      <alignment horizontal="center" vertical="center"/>
    </xf>
    <xf numFmtId="0" fontId="6" fillId="0" borderId="11" xfId="0" quotePrefix="1" applyFont="1" applyBorder="1" applyAlignment="1">
      <alignment vertical="center"/>
    </xf>
    <xf numFmtId="0" fontId="6" fillId="0" borderId="12" xfId="0" quotePrefix="1" applyFont="1" applyBorder="1" applyAlignment="1">
      <alignment vertical="center"/>
    </xf>
    <xf numFmtId="0" fontId="8" fillId="0" borderId="0" xfId="0" applyNumberFormat="1" applyFont="1" applyAlignment="1">
      <alignment horizontal="left" indent="1"/>
    </xf>
    <xf numFmtId="49" fontId="5" fillId="0" borderId="0" xfId="0" applyNumberFormat="1" applyFont="1" applyAlignment="1">
      <alignment horizontal="left" vertical="center" indent="2"/>
    </xf>
    <xf numFmtId="49" fontId="5" fillId="0" borderId="8" xfId="0" quotePrefix="1" applyNumberFormat="1" applyFont="1" applyBorder="1" applyAlignment="1">
      <alignment horizontal="left" vertical="center" indent="2"/>
    </xf>
    <xf numFmtId="49" fontId="5" fillId="0" borderId="10" xfId="0" quotePrefix="1" applyNumberFormat="1" applyFont="1" applyBorder="1" applyAlignment="1">
      <alignment horizontal="left" vertical="center" indent="2"/>
    </xf>
    <xf numFmtId="0" fontId="5" fillId="0" borderId="12" xfId="0" quotePrefix="1" applyFont="1" applyBorder="1" applyAlignment="1">
      <alignment vertical="center"/>
    </xf>
    <xf numFmtId="0" fontId="5" fillId="0" borderId="9" xfId="0" quotePrefix="1" applyFont="1" applyBorder="1" applyAlignment="1">
      <alignment vertical="center"/>
    </xf>
    <xf numFmtId="0" fontId="8" fillId="0" borderId="0" xfId="0" applyNumberFormat="1" applyFont="1" applyAlignment="1">
      <alignment horizontal="left" vertical="center" indent="1"/>
    </xf>
    <xf numFmtId="49" fontId="9" fillId="0" borderId="0" xfId="0" applyNumberFormat="1" applyFont="1" applyAlignment="1">
      <alignment horizontal="left" vertical="center" indent="3"/>
    </xf>
    <xf numFmtId="49" fontId="9" fillId="0" borderId="8" xfId="0" quotePrefix="1" applyNumberFormat="1" applyFont="1" applyBorder="1" applyAlignment="1">
      <alignment horizontal="left" vertical="center" indent="3"/>
    </xf>
    <xf numFmtId="49" fontId="9" fillId="0" borderId="0" xfId="0" applyNumberFormat="1" applyFont="1" applyAlignment="1">
      <alignment horizontal="left" vertical="center" indent="4"/>
    </xf>
    <xf numFmtId="49" fontId="9" fillId="0" borderId="8" xfId="0" quotePrefix="1" applyNumberFormat="1" applyFont="1" applyBorder="1" applyAlignment="1">
      <alignment horizontal="left" vertical="center" indent="4"/>
    </xf>
    <xf numFmtId="0" fontId="8" fillId="0" borderId="0" xfId="0" applyNumberFormat="1" applyFont="1" applyBorder="1" applyAlignment="1">
      <alignment horizontal="left" indent="1"/>
    </xf>
    <xf numFmtId="0" fontId="5" fillId="0" borderId="7" xfId="0" quotePrefix="1" applyFont="1" applyBorder="1" applyAlignment="1">
      <alignment vertical="center"/>
    </xf>
    <xf numFmtId="49" fontId="5" fillId="0" borderId="0" xfId="0" quotePrefix="1" applyNumberFormat="1" applyFont="1" applyAlignment="1">
      <alignment horizontal="left" vertical="center" inden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11" xfId="0" quotePrefix="1" applyFont="1" applyBorder="1" applyAlignment="1">
      <alignment vertical="center"/>
    </xf>
    <xf numFmtId="0" fontId="5" fillId="0" borderId="0" xfId="0" quotePrefix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49" fontId="6" fillId="0" borderId="0" xfId="0" quotePrefix="1" applyNumberFormat="1" applyFont="1" applyBorder="1" applyAlignment="1">
      <alignment horizontal="left" vertical="center"/>
    </xf>
    <xf numFmtId="0" fontId="6" fillId="0" borderId="0" xfId="0" quotePrefix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49" fontId="6" fillId="0" borderId="10" xfId="0" quotePrefix="1" applyNumberFormat="1" applyFont="1" applyBorder="1" applyAlignment="1">
      <alignment horizontal="left" vertical="center"/>
    </xf>
    <xf numFmtId="49" fontId="6" fillId="0" borderId="11" xfId="0" quotePrefix="1" applyNumberFormat="1" applyFont="1" applyBorder="1" applyAlignment="1">
      <alignment horizontal="left" vertical="center"/>
    </xf>
    <xf numFmtId="164" fontId="6" fillId="0" borderId="13" xfId="0" applyNumberFormat="1" applyFont="1" applyFill="1" applyBorder="1" applyAlignment="1" applyProtection="1">
      <alignment horizontal="center" vertical="center"/>
    </xf>
    <xf numFmtId="164" fontId="6" fillId="0" borderId="14" xfId="0" applyNumberFormat="1" applyFont="1" applyFill="1" applyBorder="1" applyAlignment="1" applyProtection="1">
      <alignment horizontal="center" vertical="center"/>
    </xf>
    <xf numFmtId="164" fontId="6" fillId="0" borderId="15" xfId="0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49" fontId="6" fillId="0" borderId="0" xfId="0" applyNumberFormat="1" applyFont="1" applyBorder="1" applyAlignment="1">
      <alignment horizontal="left" vertical="center"/>
    </xf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6" xfId="0" quotePrefix="1" applyFont="1" applyBorder="1" applyAlignment="1">
      <alignment vertical="center"/>
    </xf>
    <xf numFmtId="164" fontId="6" fillId="0" borderId="16" xfId="0" applyNumberFormat="1" applyFont="1" applyFill="1" applyBorder="1" applyAlignment="1" applyProtection="1">
      <alignment horizontal="right" vertical="top"/>
    </xf>
    <xf numFmtId="164" fontId="6" fillId="0" borderId="17" xfId="0" applyNumberFormat="1" applyFont="1" applyFill="1" applyBorder="1" applyAlignment="1" applyProtection="1">
      <alignment horizontal="right" vertical="top"/>
    </xf>
    <xf numFmtId="164" fontId="6" fillId="0" borderId="18" xfId="0" applyNumberFormat="1" applyFont="1" applyFill="1" applyBorder="1" applyAlignment="1" applyProtection="1">
      <alignment horizontal="right" vertical="top"/>
    </xf>
    <xf numFmtId="0" fontId="5" fillId="0" borderId="16" xfId="0" quotePrefix="1" applyFont="1" applyBorder="1" applyAlignment="1">
      <alignment vertical="center"/>
    </xf>
    <xf numFmtId="0" fontId="5" fillId="0" borderId="0" xfId="0" quotePrefix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quotePrefix="1" applyFont="1" applyBorder="1" applyAlignment="1"/>
    <xf numFmtId="0" fontId="5" fillId="0" borderId="3" xfId="0" quotePrefix="1" applyFont="1" applyBorder="1" applyAlignment="1">
      <alignment horizontal="centerContinuous" vertical="center" wrapText="1"/>
    </xf>
    <xf numFmtId="0" fontId="4" fillId="0" borderId="0" xfId="0" applyFont="1" applyAlignment="1">
      <alignment horizontal="left" vertical="center"/>
    </xf>
    <xf numFmtId="0" fontId="4" fillId="0" borderId="0" xfId="0" quotePrefix="1" applyFont="1" applyAlignment="1">
      <alignment horizontal="left" vertical="center"/>
    </xf>
    <xf numFmtId="0" fontId="4" fillId="0" borderId="0" xfId="0" quotePrefix="1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indent="1"/>
    </xf>
    <xf numFmtId="49" fontId="8" fillId="0" borderId="10" xfId="0" quotePrefix="1" applyNumberFormat="1" applyFont="1" applyBorder="1" applyAlignment="1">
      <alignment horizontal="left" vertical="center" indent="1"/>
    </xf>
    <xf numFmtId="49" fontId="8" fillId="0" borderId="11" xfId="0" quotePrefix="1" applyNumberFormat="1" applyFont="1" applyBorder="1" applyAlignment="1">
      <alignment horizontal="left" vertical="center" indent="1"/>
    </xf>
    <xf numFmtId="0" fontId="8" fillId="0" borderId="11" xfId="0" quotePrefix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indent="2"/>
    </xf>
    <xf numFmtId="49" fontId="8" fillId="0" borderId="8" xfId="0" quotePrefix="1" applyNumberFormat="1" applyFont="1" applyBorder="1" applyAlignment="1">
      <alignment horizontal="left" vertical="center" indent="1"/>
    </xf>
    <xf numFmtId="0" fontId="8" fillId="0" borderId="12" xfId="0" quotePrefix="1" applyFont="1" applyBorder="1" applyAlignment="1">
      <alignment horizontal="center" vertical="center" wrapText="1"/>
    </xf>
    <xf numFmtId="49" fontId="8" fillId="0" borderId="6" xfId="0" quotePrefix="1" applyNumberFormat="1" applyFont="1" applyBorder="1" applyAlignment="1">
      <alignment horizontal="left" vertical="center" indent="1"/>
    </xf>
    <xf numFmtId="0" fontId="8" fillId="0" borderId="7" xfId="0" quotePrefix="1" applyFont="1" applyBorder="1" applyAlignment="1">
      <alignment horizontal="center" vertical="center" wrapText="1"/>
    </xf>
    <xf numFmtId="49" fontId="8" fillId="0" borderId="0" xfId="0" quotePrefix="1" applyNumberFormat="1" applyFont="1" applyBorder="1" applyAlignment="1">
      <alignment horizontal="left" vertical="center" indent="1"/>
    </xf>
    <xf numFmtId="0" fontId="8" fillId="0" borderId="0" xfId="0" quotePrefix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 indent="2"/>
    </xf>
    <xf numFmtId="0" fontId="8" fillId="0" borderId="9" xfId="0" quotePrefix="1" applyFont="1" applyBorder="1" applyAlignment="1">
      <alignment horizontal="center" vertical="center" wrapText="1"/>
    </xf>
    <xf numFmtId="49" fontId="8" fillId="0" borderId="0" xfId="0" quotePrefix="1" applyNumberFormat="1" applyFont="1" applyAlignment="1">
      <alignment horizontal="left" vertical="center" indent="1"/>
    </xf>
    <xf numFmtId="49" fontId="8" fillId="0" borderId="5" xfId="0" quotePrefix="1" applyNumberFormat="1" applyFont="1" applyBorder="1" applyAlignment="1">
      <alignment horizontal="left" vertical="center" indent="1"/>
    </xf>
    <xf numFmtId="0" fontId="8" fillId="0" borderId="5" xfId="0" quotePrefix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left" vertical="center"/>
    </xf>
    <xf numFmtId="49" fontId="4" fillId="0" borderId="0" xfId="0" quotePrefix="1" applyNumberFormat="1" applyFont="1" applyAlignment="1">
      <alignment horizontal="left" vertical="center"/>
    </xf>
    <xf numFmtId="49" fontId="4" fillId="0" borderId="0" xfId="0" quotePrefix="1" applyNumberFormat="1" applyFont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indent="3"/>
    </xf>
    <xf numFmtId="49" fontId="4" fillId="0" borderId="8" xfId="0" quotePrefix="1" applyNumberFormat="1" applyFont="1" applyBorder="1" applyAlignment="1">
      <alignment horizontal="left" vertical="center"/>
    </xf>
    <xf numFmtId="0" fontId="4" fillId="0" borderId="0" xfId="0" quotePrefix="1" applyFont="1" applyBorder="1" applyAlignment="1">
      <alignment horizontal="center" vertical="center" wrapText="1"/>
    </xf>
    <xf numFmtId="0" fontId="6" fillId="0" borderId="9" xfId="0" quotePrefix="1" applyFont="1" applyBorder="1" applyAlignment="1">
      <alignment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6" xfId="0" applyNumberFormat="1" applyFont="1" applyBorder="1" applyAlignment="1">
      <alignment horizontal="left" indent="1"/>
    </xf>
    <xf numFmtId="0" fontId="4" fillId="0" borderId="16" xfId="0" applyFont="1" applyBorder="1" applyAlignment="1">
      <alignment vertical="center"/>
    </xf>
    <xf numFmtId="0" fontId="4" fillId="0" borderId="16" xfId="0" quotePrefix="1" applyFont="1" applyBorder="1" applyAlignment="1">
      <alignment vertical="center"/>
    </xf>
    <xf numFmtId="0" fontId="8" fillId="0" borderId="16" xfId="0" quotePrefix="1" applyFont="1" applyBorder="1" applyAlignment="1">
      <alignment horizontal="center" vertical="center" wrapText="1"/>
    </xf>
    <xf numFmtId="164" fontId="6" fillId="0" borderId="0" xfId="0" applyNumberFormat="1" applyFont="1" applyFill="1" applyBorder="1" applyAlignment="1" applyProtection="1">
      <alignment horizontal="right" vertical="top"/>
    </xf>
    <xf numFmtId="164" fontId="6" fillId="0" borderId="8" xfId="0" applyNumberFormat="1" applyFont="1" applyFill="1" applyBorder="1" applyAlignment="1" applyProtection="1">
      <alignment horizontal="right" vertical="top"/>
    </xf>
    <xf numFmtId="164" fontId="6" fillId="0" borderId="9" xfId="0" applyNumberFormat="1" applyFont="1" applyFill="1" applyBorder="1" applyAlignment="1" applyProtection="1">
      <alignment horizontal="right" vertical="top"/>
    </xf>
    <xf numFmtId="0" fontId="8" fillId="0" borderId="0" xfId="0" applyFont="1" applyAlignment="1">
      <alignment horizontal="left" vertical="center" indent="1"/>
    </xf>
    <xf numFmtId="164" fontId="5" fillId="0" borderId="10" xfId="0" applyNumberFormat="1" applyFont="1" applyFill="1" applyBorder="1" applyAlignment="1" applyProtection="1">
      <alignment horizontal="right" vertical="top"/>
    </xf>
    <xf numFmtId="164" fontId="5" fillId="0" borderId="11" xfId="0" applyNumberFormat="1" applyFont="1" applyFill="1" applyBorder="1" applyAlignment="1" applyProtection="1">
      <alignment horizontal="right" vertical="top"/>
    </xf>
    <xf numFmtId="164" fontId="5" fillId="0" borderId="12" xfId="0" applyNumberFormat="1" applyFont="1" applyFill="1" applyBorder="1" applyAlignment="1" applyProtection="1">
      <alignment horizontal="right" vertical="top"/>
    </xf>
    <xf numFmtId="0" fontId="8" fillId="0" borderId="0" xfId="0" applyFont="1" applyBorder="1" applyAlignment="1">
      <alignment horizontal="left" vertical="center" indent="1"/>
    </xf>
    <xf numFmtId="164" fontId="5" fillId="0" borderId="8" xfId="0" applyNumberFormat="1" applyFont="1" applyFill="1" applyBorder="1" applyAlignment="1" applyProtection="1">
      <alignment horizontal="right" vertical="top"/>
    </xf>
    <xf numFmtId="164" fontId="5" fillId="0" borderId="0" xfId="0" applyNumberFormat="1" applyFont="1" applyFill="1" applyBorder="1" applyAlignment="1" applyProtection="1">
      <alignment horizontal="right" vertical="top"/>
    </xf>
    <xf numFmtId="164" fontId="5" fillId="0" borderId="9" xfId="0" applyNumberFormat="1" applyFont="1" applyFill="1" applyBorder="1" applyAlignment="1" applyProtection="1">
      <alignment horizontal="right" vertical="top"/>
    </xf>
    <xf numFmtId="164" fontId="5" fillId="0" borderId="6" xfId="0" applyNumberFormat="1" applyFont="1" applyFill="1" applyBorder="1" applyAlignment="1" applyProtection="1">
      <alignment horizontal="right" vertical="top"/>
    </xf>
    <xf numFmtId="164" fontId="5" fillId="0" borderId="5" xfId="0" applyNumberFormat="1" applyFont="1" applyFill="1" applyBorder="1" applyAlignment="1" applyProtection="1">
      <alignment horizontal="right" vertical="top"/>
    </xf>
    <xf numFmtId="164" fontId="5" fillId="0" borderId="7" xfId="0" applyNumberFormat="1" applyFont="1" applyFill="1" applyBorder="1" applyAlignment="1" applyProtection="1">
      <alignment horizontal="right" vertical="top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6" fillId="0" borderId="1" xfId="0" applyNumberFormat="1" applyFont="1" applyFill="1" applyBorder="1" applyAlignment="1" applyProtection="1">
      <alignment horizontal="right" vertical="top"/>
    </xf>
    <xf numFmtId="164" fontId="6" fillId="0" borderId="19" xfId="0" applyNumberFormat="1" applyFont="1" applyFill="1" applyBorder="1" applyAlignment="1" applyProtection="1">
      <alignment horizontal="right" vertical="top"/>
    </xf>
    <xf numFmtId="164" fontId="6" fillId="0" borderId="20" xfId="0" applyNumberFormat="1" applyFont="1" applyFill="1" applyBorder="1" applyAlignment="1" applyProtection="1">
      <alignment horizontal="right" vertical="top"/>
    </xf>
    <xf numFmtId="0" fontId="11" fillId="0" borderId="1" xfId="0" applyFont="1" applyBorder="1" applyAlignment="1"/>
    <xf numFmtId="0" fontId="11" fillId="0" borderId="0" xfId="0" applyFont="1" applyAlignment="1"/>
    <xf numFmtId="0" fontId="8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NumberFormat="1" applyFont="1" applyBorder="1" applyAlignment="1">
      <alignment horizontal="left"/>
    </xf>
    <xf numFmtId="17" fontId="4" fillId="0" borderId="6" xfId="0" quotePrefix="1" applyNumberFormat="1" applyFont="1" applyBorder="1" applyAlignment="1">
      <alignment horizontal="center" vertical="center" wrapText="1"/>
    </xf>
    <xf numFmtId="17" fontId="4" fillId="0" borderId="5" xfId="0" applyNumberFormat="1" applyFont="1" applyBorder="1" applyAlignment="1">
      <alignment horizontal="center" vertical="center" wrapText="1"/>
    </xf>
    <xf numFmtId="17" fontId="4" fillId="0" borderId="7" xfId="0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66"/>
  </sheetPr>
  <dimension ref="A1:AA243"/>
  <sheetViews>
    <sheetView showGridLines="0" tabSelected="1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162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  <c r="Z3" s="164"/>
    </row>
    <row r="4" spans="1:27" s="18" customFormat="1" ht="12.75" customHeight="1" x14ac:dyDescent="0.25">
      <c r="A4" s="64"/>
      <c r="B4" s="155" t="s">
        <v>7</v>
      </c>
      <c r="C4" s="153">
        <f>SUM(C5:C8)</f>
        <v>0</v>
      </c>
      <c r="D4" s="153">
        <f t="shared" ref="D4:K4" si="0">SUM(D5:D8)</f>
        <v>0</v>
      </c>
      <c r="E4" s="153">
        <f t="shared" si="0"/>
        <v>0</v>
      </c>
      <c r="F4" s="152">
        <f t="shared" si="0"/>
        <v>0</v>
      </c>
      <c r="G4" s="153">
        <f t="shared" si="0"/>
        <v>0</v>
      </c>
      <c r="H4" s="154">
        <f t="shared" si="0"/>
        <v>0</v>
      </c>
      <c r="I4" s="153">
        <f t="shared" si="0"/>
        <v>0</v>
      </c>
      <c r="J4" s="153">
        <f t="shared" si="0"/>
        <v>0</v>
      </c>
      <c r="K4" s="153">
        <f t="shared" si="0"/>
        <v>0</v>
      </c>
      <c r="Z4" s="163"/>
      <c r="AA4" s="32" t="s">
        <v>8</v>
      </c>
    </row>
    <row r="5" spans="1:27" s="18" customFormat="1" ht="12.75" customHeight="1" x14ac:dyDescent="0.25">
      <c r="A5" s="64"/>
      <c r="B5" s="65" t="s">
        <v>9</v>
      </c>
      <c r="C5" s="152">
        <v>0</v>
      </c>
      <c r="D5" s="153">
        <v>0</v>
      </c>
      <c r="E5" s="153">
        <v>0</v>
      </c>
      <c r="F5" s="152">
        <v>0</v>
      </c>
      <c r="G5" s="153">
        <v>0</v>
      </c>
      <c r="H5" s="154">
        <v>0</v>
      </c>
      <c r="I5" s="153">
        <v>0</v>
      </c>
      <c r="J5" s="153">
        <v>0</v>
      </c>
      <c r="K5" s="154">
        <v>0</v>
      </c>
      <c r="Z5" s="163"/>
      <c r="AA5" s="41">
        <v>1</v>
      </c>
    </row>
    <row r="6" spans="1:27" s="18" customFormat="1" ht="12.75" customHeight="1" x14ac:dyDescent="0.25">
      <c r="A6" s="64"/>
      <c r="B6" s="65" t="s">
        <v>10</v>
      </c>
      <c r="C6" s="156">
        <v>0</v>
      </c>
      <c r="D6" s="157">
        <v>0</v>
      </c>
      <c r="E6" s="157">
        <v>0</v>
      </c>
      <c r="F6" s="156">
        <v>0</v>
      </c>
      <c r="G6" s="157">
        <v>0</v>
      </c>
      <c r="H6" s="158">
        <v>0</v>
      </c>
      <c r="I6" s="157">
        <v>0</v>
      </c>
      <c r="J6" s="157">
        <v>0</v>
      </c>
      <c r="K6" s="158">
        <v>0</v>
      </c>
      <c r="Z6" s="163"/>
      <c r="AA6" s="32" t="s">
        <v>11</v>
      </c>
    </row>
    <row r="7" spans="1:27" s="18" customFormat="1" ht="12.75" customHeight="1" x14ac:dyDescent="0.25">
      <c r="A7" s="64"/>
      <c r="B7" s="65" t="s">
        <v>12</v>
      </c>
      <c r="C7" s="156">
        <v>0</v>
      </c>
      <c r="D7" s="157">
        <v>0</v>
      </c>
      <c r="E7" s="157">
        <v>0</v>
      </c>
      <c r="F7" s="156">
        <v>0</v>
      </c>
      <c r="G7" s="157">
        <v>0</v>
      </c>
      <c r="H7" s="158">
        <v>0</v>
      </c>
      <c r="I7" s="157">
        <v>0</v>
      </c>
      <c r="J7" s="157">
        <v>0</v>
      </c>
      <c r="K7" s="158">
        <v>0</v>
      </c>
      <c r="Z7" s="163"/>
      <c r="AA7" s="41">
        <v>2</v>
      </c>
    </row>
    <row r="8" spans="1:27" s="18" customFormat="1" ht="12.75" customHeight="1" x14ac:dyDescent="0.25">
      <c r="A8" s="64"/>
      <c r="B8" s="65" t="s">
        <v>13</v>
      </c>
      <c r="C8" s="159">
        <v>0</v>
      </c>
      <c r="D8" s="160">
        <v>0</v>
      </c>
      <c r="E8" s="160">
        <v>0</v>
      </c>
      <c r="F8" s="159">
        <v>0</v>
      </c>
      <c r="G8" s="160">
        <v>0</v>
      </c>
      <c r="H8" s="161">
        <v>0</v>
      </c>
      <c r="I8" s="160">
        <v>0</v>
      </c>
      <c r="J8" s="160">
        <v>0</v>
      </c>
      <c r="K8" s="161">
        <v>0</v>
      </c>
      <c r="Z8" s="163"/>
      <c r="AA8" s="32" t="s">
        <v>14</v>
      </c>
    </row>
    <row r="9" spans="1:27" s="31" customFormat="1" ht="12.75" customHeight="1" x14ac:dyDescent="0.2">
      <c r="A9" s="56"/>
      <c r="B9" s="151" t="s">
        <v>15</v>
      </c>
      <c r="C9" s="157">
        <v>124</v>
      </c>
      <c r="D9" s="157">
        <v>104</v>
      </c>
      <c r="E9" s="157">
        <v>132</v>
      </c>
      <c r="F9" s="156">
        <v>128</v>
      </c>
      <c r="G9" s="157">
        <v>128</v>
      </c>
      <c r="H9" s="158">
        <v>128</v>
      </c>
      <c r="I9" s="157">
        <v>128</v>
      </c>
      <c r="J9" s="157">
        <v>135</v>
      </c>
      <c r="K9" s="157">
        <v>142.155</v>
      </c>
      <c r="Z9" s="163"/>
      <c r="AA9" s="18" t="s">
        <v>0</v>
      </c>
    </row>
    <row r="10" spans="1:27" s="18" customFormat="1" ht="12.75" customHeight="1" x14ac:dyDescent="0.2">
      <c r="A10" s="70"/>
      <c r="B10" s="151" t="s">
        <v>118</v>
      </c>
      <c r="C10" s="157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7">
        <v>0</v>
      </c>
      <c r="Z10" s="163"/>
    </row>
    <row r="11" spans="1:27" s="18" customFormat="1" ht="12.75" customHeight="1" x14ac:dyDescent="0.25">
      <c r="A11" s="64"/>
      <c r="B11" s="151" t="s">
        <v>31</v>
      </c>
      <c r="C11" s="157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7">
        <v>0</v>
      </c>
      <c r="Z11" s="163"/>
    </row>
    <row r="12" spans="1:27" s="18" customFormat="1" ht="12.75" customHeight="1" x14ac:dyDescent="0.2">
      <c r="A12" s="70"/>
      <c r="B12" s="151" t="s">
        <v>32</v>
      </c>
      <c r="C12" s="157">
        <v>112369</v>
      </c>
      <c r="D12" s="157">
        <v>90178</v>
      </c>
      <c r="E12" s="157">
        <v>51555</v>
      </c>
      <c r="F12" s="156">
        <v>75462</v>
      </c>
      <c r="G12" s="157">
        <v>30462</v>
      </c>
      <c r="H12" s="158">
        <v>30462</v>
      </c>
      <c r="I12" s="157">
        <v>32168</v>
      </c>
      <c r="J12" s="157">
        <v>33905</v>
      </c>
      <c r="K12" s="157">
        <v>35736</v>
      </c>
      <c r="Z12" s="163"/>
    </row>
    <row r="13" spans="1:27" s="18" customFormat="1" ht="12.75" customHeight="1" x14ac:dyDescent="0.2">
      <c r="A13" s="70"/>
      <c r="B13" s="151" t="s">
        <v>119</v>
      </c>
      <c r="C13" s="157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7">
        <v>0</v>
      </c>
      <c r="Z13" s="163"/>
    </row>
    <row r="14" spans="1:27" s="18" customFormat="1" ht="12.75" customHeight="1" x14ac:dyDescent="0.25">
      <c r="A14" s="64"/>
      <c r="B14" s="155" t="s">
        <v>39</v>
      </c>
      <c r="C14" s="160">
        <v>393</v>
      </c>
      <c r="D14" s="160">
        <v>796</v>
      </c>
      <c r="E14" s="160">
        <v>838</v>
      </c>
      <c r="F14" s="159">
        <v>385</v>
      </c>
      <c r="G14" s="160">
        <v>385</v>
      </c>
      <c r="H14" s="161">
        <v>385</v>
      </c>
      <c r="I14" s="160">
        <v>385</v>
      </c>
      <c r="J14" s="160">
        <v>406</v>
      </c>
      <c r="K14" s="160">
        <v>427.51799999999997</v>
      </c>
      <c r="Z14" s="163"/>
    </row>
    <row r="15" spans="1:27" s="18" customFormat="1" ht="12.75" customHeight="1" x14ac:dyDescent="0.25">
      <c r="A15" s="144"/>
      <c r="B15" s="145" t="s">
        <v>40</v>
      </c>
      <c r="C15" s="165">
        <f>SUM(C5:C14)</f>
        <v>112886</v>
      </c>
      <c r="D15" s="165">
        <f t="shared" ref="D15:K15" si="1">SUM(D5:D14)</f>
        <v>91078</v>
      </c>
      <c r="E15" s="165">
        <f t="shared" si="1"/>
        <v>52525</v>
      </c>
      <c r="F15" s="166">
        <f t="shared" si="1"/>
        <v>75975</v>
      </c>
      <c r="G15" s="165">
        <f t="shared" si="1"/>
        <v>30975</v>
      </c>
      <c r="H15" s="167">
        <f t="shared" si="1"/>
        <v>30975</v>
      </c>
      <c r="I15" s="165">
        <f t="shared" si="1"/>
        <v>32681</v>
      </c>
      <c r="J15" s="165">
        <f t="shared" si="1"/>
        <v>34446</v>
      </c>
      <c r="K15" s="165">
        <f t="shared" si="1"/>
        <v>36305.672999999995</v>
      </c>
      <c r="Z15" s="163"/>
    </row>
    <row r="16" spans="1:27" s="18" customFormat="1" x14ac:dyDescent="0.2">
      <c r="Z16" s="163"/>
    </row>
    <row r="17" spans="26:26" s="18" customFormat="1" x14ac:dyDescent="0.2">
      <c r="Z17" s="163"/>
    </row>
    <row r="18" spans="26:26" s="18" customFormat="1" x14ac:dyDescent="0.2">
      <c r="Z18" s="163"/>
    </row>
    <row r="19" spans="26:26" s="18" customFormat="1" x14ac:dyDescent="0.2">
      <c r="Z19" s="163"/>
    </row>
    <row r="20" spans="26:26" s="18" customFormat="1" x14ac:dyDescent="0.2">
      <c r="Z20" s="163"/>
    </row>
    <row r="21" spans="26:26" s="18" customFormat="1" x14ac:dyDescent="0.2">
      <c r="Z21" s="163"/>
    </row>
    <row r="22" spans="26:26" s="18" customFormat="1" x14ac:dyDescent="0.2">
      <c r="Z22" s="163"/>
    </row>
    <row r="23" spans="26:26" s="18" customFormat="1" x14ac:dyDescent="0.2">
      <c r="Z23" s="163"/>
    </row>
    <row r="24" spans="26:26" s="18" customFormat="1" x14ac:dyDescent="0.2">
      <c r="Z24" s="163"/>
    </row>
    <row r="25" spans="26:26" s="18" customFormat="1" x14ac:dyDescent="0.2">
      <c r="Z25" s="163"/>
    </row>
    <row r="26" spans="26:26" s="18" customFormat="1" x14ac:dyDescent="0.2">
      <c r="Z26" s="163"/>
    </row>
    <row r="27" spans="26:26" s="18" customFormat="1" x14ac:dyDescent="0.2">
      <c r="Z27" s="163"/>
    </row>
    <row r="28" spans="26:26" s="18" customFormat="1" x14ac:dyDescent="0.2">
      <c r="Z28" s="163"/>
    </row>
    <row r="29" spans="26:26" s="18" customFormat="1" x14ac:dyDescent="0.2">
      <c r="Z29" s="163"/>
    </row>
    <row r="30" spans="26:26" s="18" customFormat="1" x14ac:dyDescent="0.2">
      <c r="Z30" s="163"/>
    </row>
    <row r="31" spans="26:26" s="18" customFormat="1" x14ac:dyDescent="0.2">
      <c r="Z31" s="163"/>
    </row>
    <row r="32" spans="26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171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  <c r="Z3" s="164" t="s">
        <v>117</v>
      </c>
    </row>
    <row r="4" spans="1:27" s="18" customFormat="1" ht="12.75" customHeight="1" x14ac:dyDescent="0.2">
      <c r="A4" s="70"/>
      <c r="B4" s="171" t="s">
        <v>151</v>
      </c>
      <c r="C4" s="157">
        <v>1625</v>
      </c>
      <c r="D4" s="157">
        <v>1576</v>
      </c>
      <c r="E4" s="157">
        <v>1731</v>
      </c>
      <c r="F4" s="152">
        <v>1890</v>
      </c>
      <c r="G4" s="153">
        <v>1818</v>
      </c>
      <c r="H4" s="154">
        <v>1791</v>
      </c>
      <c r="I4" s="157">
        <v>1993</v>
      </c>
      <c r="J4" s="157">
        <v>2093</v>
      </c>
      <c r="K4" s="157">
        <v>2203.9290000000001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71" t="s">
        <v>159</v>
      </c>
      <c r="C5" s="157">
        <v>7627</v>
      </c>
      <c r="D5" s="157">
        <v>8129</v>
      </c>
      <c r="E5" s="157">
        <v>7769</v>
      </c>
      <c r="F5" s="156">
        <v>9305</v>
      </c>
      <c r="G5" s="157">
        <v>7761</v>
      </c>
      <c r="H5" s="158">
        <v>8083</v>
      </c>
      <c r="I5" s="157">
        <v>9896</v>
      </c>
      <c r="J5" s="157">
        <v>10290</v>
      </c>
      <c r="K5" s="157">
        <v>10835.369999999999</v>
      </c>
      <c r="Z5" s="163">
        <f t="shared" si="0"/>
        <v>1</v>
      </c>
      <c r="AA5" s="41">
        <v>6</v>
      </c>
    </row>
    <row r="6" spans="1:27" s="18" customFormat="1" ht="12.75" customHeight="1" x14ac:dyDescent="0.2">
      <c r="A6" s="70"/>
      <c r="B6" s="171" t="s">
        <v>160</v>
      </c>
      <c r="C6" s="157">
        <v>18347</v>
      </c>
      <c r="D6" s="157">
        <v>13749</v>
      </c>
      <c r="E6" s="157">
        <v>22350</v>
      </c>
      <c r="F6" s="156">
        <v>26650</v>
      </c>
      <c r="G6" s="157">
        <v>21902</v>
      </c>
      <c r="H6" s="158">
        <v>22511</v>
      </c>
      <c r="I6" s="157">
        <v>27689</v>
      </c>
      <c r="J6" s="157">
        <v>29245</v>
      </c>
      <c r="K6" s="157">
        <v>30796</v>
      </c>
      <c r="Z6" s="163">
        <f t="shared" si="0"/>
        <v>1</v>
      </c>
      <c r="AA6" s="32" t="s">
        <v>11</v>
      </c>
    </row>
    <row r="7" spans="1:27" s="18" customFormat="1" ht="12.75" customHeight="1" x14ac:dyDescent="0.2">
      <c r="A7" s="70"/>
      <c r="B7" s="171" t="s">
        <v>161</v>
      </c>
      <c r="C7" s="157">
        <v>5245</v>
      </c>
      <c r="D7" s="157">
        <v>5469</v>
      </c>
      <c r="E7" s="157">
        <v>7263</v>
      </c>
      <c r="F7" s="156">
        <v>7957</v>
      </c>
      <c r="G7" s="157">
        <v>8349</v>
      </c>
      <c r="H7" s="158">
        <v>8356</v>
      </c>
      <c r="I7" s="157">
        <v>8770</v>
      </c>
      <c r="J7" s="157">
        <v>7763</v>
      </c>
      <c r="K7" s="157">
        <v>8174.4389999999985</v>
      </c>
      <c r="Z7" s="163">
        <f t="shared" si="0"/>
        <v>1</v>
      </c>
      <c r="AA7" s="41">
        <v>1</v>
      </c>
    </row>
    <row r="8" spans="1:27" s="18" customFormat="1" ht="12.75" hidden="1" customHeight="1" x14ac:dyDescent="0.2">
      <c r="A8" s="70"/>
      <c r="B8" s="171" t="s">
        <v>0</v>
      </c>
      <c r="C8" s="157"/>
      <c r="D8" s="157"/>
      <c r="E8" s="157"/>
      <c r="F8" s="156"/>
      <c r="G8" s="157"/>
      <c r="H8" s="158"/>
      <c r="I8" s="157"/>
      <c r="J8" s="157"/>
      <c r="K8" s="157"/>
      <c r="Z8" s="163">
        <f t="shared" si="0"/>
        <v>0</v>
      </c>
      <c r="AA8" s="32" t="s">
        <v>14</v>
      </c>
    </row>
    <row r="9" spans="1:27" s="18" customFormat="1" ht="12.75" hidden="1" customHeight="1" x14ac:dyDescent="0.2">
      <c r="A9" s="70"/>
      <c r="B9" s="171" t="s">
        <v>0</v>
      </c>
      <c r="C9" s="157"/>
      <c r="D9" s="157"/>
      <c r="E9" s="157"/>
      <c r="F9" s="156"/>
      <c r="G9" s="157"/>
      <c r="H9" s="158"/>
      <c r="I9" s="157"/>
      <c r="J9" s="157"/>
      <c r="K9" s="157"/>
      <c r="Z9" s="163">
        <f t="shared" si="0"/>
        <v>0</v>
      </c>
      <c r="AA9" s="18" t="s">
        <v>0</v>
      </c>
    </row>
    <row r="10" spans="1:27" s="18" customFormat="1" ht="12.75" hidden="1" customHeight="1" x14ac:dyDescent="0.2">
      <c r="A10" s="70"/>
      <c r="B10" s="171" t="s">
        <v>0</v>
      </c>
      <c r="C10" s="157"/>
      <c r="D10" s="157"/>
      <c r="E10" s="157"/>
      <c r="F10" s="156"/>
      <c r="G10" s="157"/>
      <c r="H10" s="158"/>
      <c r="I10" s="157"/>
      <c r="J10" s="157"/>
      <c r="K10" s="157"/>
      <c r="Z10" s="163">
        <f t="shared" si="0"/>
        <v>0</v>
      </c>
    </row>
    <row r="11" spans="1:27" s="18" customFormat="1" ht="12.75" hidden="1" customHeight="1" x14ac:dyDescent="0.2">
      <c r="A11" s="70"/>
      <c r="B11" s="171" t="s">
        <v>0</v>
      </c>
      <c r="C11" s="157"/>
      <c r="D11" s="157"/>
      <c r="E11" s="157"/>
      <c r="F11" s="156"/>
      <c r="G11" s="157"/>
      <c r="H11" s="158"/>
      <c r="I11" s="157"/>
      <c r="J11" s="157"/>
      <c r="K11" s="157"/>
      <c r="Z11" s="163">
        <f t="shared" si="0"/>
        <v>0</v>
      </c>
    </row>
    <row r="12" spans="1:27" s="18" customFormat="1" ht="12.75" hidden="1" customHeight="1" x14ac:dyDescent="0.2">
      <c r="A12" s="70"/>
      <c r="B12" s="171" t="s">
        <v>0</v>
      </c>
      <c r="C12" s="157"/>
      <c r="D12" s="157"/>
      <c r="E12" s="157"/>
      <c r="F12" s="156"/>
      <c r="G12" s="157"/>
      <c r="H12" s="158"/>
      <c r="I12" s="157"/>
      <c r="J12" s="157"/>
      <c r="K12" s="157"/>
      <c r="Z12" s="163">
        <f t="shared" si="0"/>
        <v>0</v>
      </c>
    </row>
    <row r="13" spans="1:27" s="18" customFormat="1" ht="12.75" hidden="1" customHeight="1" x14ac:dyDescent="0.2">
      <c r="A13" s="70"/>
      <c r="B13" s="171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3">
        <f t="shared" si="0"/>
        <v>0</v>
      </c>
    </row>
    <row r="14" spans="1:27" s="18" customFormat="1" ht="12.75" hidden="1" customHeight="1" x14ac:dyDescent="0.2">
      <c r="A14" s="70"/>
      <c r="B14" s="171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3">
        <f t="shared" si="0"/>
        <v>0</v>
      </c>
    </row>
    <row r="15" spans="1:27" s="18" customFormat="1" ht="12.75" hidden="1" customHeight="1" x14ac:dyDescent="0.2">
      <c r="A15" s="70"/>
      <c r="B15" s="171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3">
        <f t="shared" si="0"/>
        <v>0</v>
      </c>
    </row>
    <row r="16" spans="1:27" s="18" customFormat="1" ht="12.75" hidden="1" customHeight="1" x14ac:dyDescent="0.25">
      <c r="A16" s="64"/>
      <c r="B16" s="171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3">
        <f t="shared" si="0"/>
        <v>0</v>
      </c>
    </row>
    <row r="17" spans="1:26" s="18" customFormat="1" ht="12.75" hidden="1" customHeight="1" x14ac:dyDescent="0.25">
      <c r="A17" s="64"/>
      <c r="B17" s="171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3">
        <f t="shared" si="0"/>
        <v>0</v>
      </c>
    </row>
    <row r="18" spans="1:26" s="18" customFormat="1" ht="12.75" hidden="1" customHeight="1" x14ac:dyDescent="0.2">
      <c r="A18" s="70"/>
      <c r="B18" s="171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3">
        <f t="shared" si="0"/>
        <v>0</v>
      </c>
    </row>
    <row r="19" spans="1:26" s="18" customFormat="1" ht="12.75" customHeight="1" x14ac:dyDescent="0.25">
      <c r="A19" s="144"/>
      <c r="B19" s="145" t="s">
        <v>120</v>
      </c>
      <c r="C19" s="103">
        <f>SUM(C4:C18)</f>
        <v>32844</v>
      </c>
      <c r="D19" s="103">
        <f t="shared" ref="D19:K19" si="1">SUM(D4:D18)</f>
        <v>28923</v>
      </c>
      <c r="E19" s="103">
        <f t="shared" si="1"/>
        <v>39113</v>
      </c>
      <c r="F19" s="104">
        <f t="shared" si="1"/>
        <v>45802</v>
      </c>
      <c r="G19" s="103">
        <f t="shared" si="1"/>
        <v>39830</v>
      </c>
      <c r="H19" s="105">
        <f t="shared" si="1"/>
        <v>40741</v>
      </c>
      <c r="I19" s="103">
        <f t="shared" si="1"/>
        <v>48348</v>
      </c>
      <c r="J19" s="103">
        <f t="shared" si="1"/>
        <v>49391</v>
      </c>
      <c r="K19" s="103">
        <f t="shared" si="1"/>
        <v>52009.737999999998</v>
      </c>
      <c r="Z19" s="163">
        <f t="shared" si="0"/>
        <v>1</v>
      </c>
    </row>
    <row r="20" spans="1:26" s="18" customFormat="1" hidden="1" x14ac:dyDescent="0.25">
      <c r="A20" s="172"/>
      <c r="Z20" s="163">
        <f t="shared" si="0"/>
        <v>0</v>
      </c>
    </row>
    <row r="21" spans="1:26" s="18" customFormat="1" x14ac:dyDescent="0.2">
      <c r="Z21" s="163"/>
    </row>
    <row r="22" spans="1:26" s="18" customFormat="1" x14ac:dyDescent="0.2">
      <c r="Z22" s="163"/>
    </row>
    <row r="23" spans="1:26" s="18" customFormat="1" x14ac:dyDescent="0.2">
      <c r="Z23" s="163"/>
    </row>
    <row r="24" spans="1:26" s="18" customFormat="1" x14ac:dyDescent="0.2">
      <c r="Z24" s="163"/>
    </row>
    <row r="25" spans="1:26" s="18" customFormat="1" x14ac:dyDescent="0.2">
      <c r="Z25" s="163"/>
    </row>
    <row r="26" spans="1:26" s="18" customFormat="1" x14ac:dyDescent="0.2">
      <c r="Z26" s="163"/>
    </row>
    <row r="27" spans="1:26" s="18" customFormat="1" x14ac:dyDescent="0.2">
      <c r="Z27" s="163"/>
    </row>
    <row r="28" spans="1:26" s="18" customFormat="1" x14ac:dyDescent="0.2">
      <c r="Z28" s="163"/>
    </row>
    <row r="29" spans="1:26" s="18" customFormat="1" x14ac:dyDescent="0.2">
      <c r="Z29" s="163"/>
    </row>
    <row r="30" spans="1:26" s="18" customFormat="1" x14ac:dyDescent="0.2">
      <c r="Z30" s="163"/>
    </row>
    <row r="31" spans="1:26" s="18" customFormat="1" x14ac:dyDescent="0.2">
      <c r="Z31" s="163"/>
    </row>
    <row r="32" spans="1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  <row r="244" spans="26:26" s="18" customFormat="1" x14ac:dyDescent="0.2">
      <c r="Z244" s="162"/>
    </row>
    <row r="245" spans="26:26" s="18" customFormat="1" x14ac:dyDescent="0.2">
      <c r="Z245" s="162"/>
    </row>
    <row r="246" spans="26:26" s="18" customFormat="1" x14ac:dyDescent="0.2">
      <c r="Z246" s="162"/>
    </row>
    <row r="247" spans="26:26" s="18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172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</row>
    <row r="4" spans="1:27" s="31" customFormat="1" ht="12.75" customHeight="1" x14ac:dyDescent="0.2">
      <c r="A4" s="56"/>
      <c r="B4" s="111" t="s">
        <v>41</v>
      </c>
      <c r="C4" s="148">
        <f>SUM(C5:C7)</f>
        <v>32212</v>
      </c>
      <c r="D4" s="148">
        <f t="shared" ref="D4:K4" si="0">SUM(D5:D7)</f>
        <v>28403</v>
      </c>
      <c r="E4" s="148">
        <f t="shared" si="0"/>
        <v>38433</v>
      </c>
      <c r="F4" s="149">
        <f t="shared" si="0"/>
        <v>45723</v>
      </c>
      <c r="G4" s="148">
        <f t="shared" si="0"/>
        <v>39538</v>
      </c>
      <c r="H4" s="150">
        <f t="shared" si="0"/>
        <v>40381</v>
      </c>
      <c r="I4" s="148">
        <f t="shared" si="0"/>
        <v>48324</v>
      </c>
      <c r="J4" s="148">
        <f t="shared" si="0"/>
        <v>49339</v>
      </c>
      <c r="K4" s="148">
        <f t="shared" si="0"/>
        <v>51954.981999999996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22356</v>
      </c>
      <c r="D5" s="153">
        <v>25665</v>
      </c>
      <c r="E5" s="153">
        <v>33394</v>
      </c>
      <c r="F5" s="152">
        <v>41641</v>
      </c>
      <c r="G5" s="153">
        <v>35639</v>
      </c>
      <c r="H5" s="154">
        <v>36777</v>
      </c>
      <c r="I5" s="153">
        <v>43701</v>
      </c>
      <c r="J5" s="153">
        <v>45191</v>
      </c>
      <c r="K5" s="154">
        <v>47602.353999999999</v>
      </c>
      <c r="AA5" s="41">
        <v>6</v>
      </c>
    </row>
    <row r="6" spans="1:27" s="18" customFormat="1" ht="12.75" customHeight="1" x14ac:dyDescent="0.25">
      <c r="A6" s="64"/>
      <c r="B6" s="114" t="s">
        <v>45</v>
      </c>
      <c r="C6" s="156">
        <v>9835</v>
      </c>
      <c r="D6" s="157">
        <v>2703</v>
      </c>
      <c r="E6" s="157">
        <v>5039</v>
      </c>
      <c r="F6" s="156">
        <v>4082</v>
      </c>
      <c r="G6" s="157">
        <v>3899</v>
      </c>
      <c r="H6" s="158">
        <v>3604</v>
      </c>
      <c r="I6" s="157">
        <v>4623</v>
      </c>
      <c r="J6" s="157">
        <v>4148</v>
      </c>
      <c r="K6" s="158">
        <v>4352.6279999999988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21</v>
      </c>
      <c r="D7" s="160">
        <v>35</v>
      </c>
      <c r="E7" s="160">
        <v>0</v>
      </c>
      <c r="F7" s="159">
        <v>0</v>
      </c>
      <c r="G7" s="160">
        <v>0</v>
      </c>
      <c r="H7" s="161">
        <v>0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121</v>
      </c>
      <c r="C8" s="148">
        <f>SUM(C9:C15)</f>
        <v>0</v>
      </c>
      <c r="D8" s="148">
        <f t="shared" ref="D8:K8" si="1">SUM(D9:D15)</f>
        <v>0</v>
      </c>
      <c r="E8" s="148">
        <f t="shared" si="1"/>
        <v>0</v>
      </c>
      <c r="F8" s="149">
        <f t="shared" si="1"/>
        <v>0</v>
      </c>
      <c r="G8" s="148">
        <f t="shared" si="1"/>
        <v>37</v>
      </c>
      <c r="H8" s="150">
        <f t="shared" si="1"/>
        <v>36</v>
      </c>
      <c r="I8" s="148">
        <f t="shared" si="1"/>
        <v>0</v>
      </c>
      <c r="J8" s="148">
        <f t="shared" si="1"/>
        <v>0</v>
      </c>
      <c r="K8" s="148">
        <f t="shared" si="1"/>
        <v>0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0</v>
      </c>
      <c r="D9" s="153">
        <v>0</v>
      </c>
      <c r="E9" s="153">
        <v>0</v>
      </c>
      <c r="F9" s="152">
        <v>0</v>
      </c>
      <c r="G9" s="153">
        <v>0</v>
      </c>
      <c r="H9" s="154">
        <v>0</v>
      </c>
      <c r="I9" s="153">
        <v>0</v>
      </c>
      <c r="J9" s="153">
        <v>0</v>
      </c>
      <c r="K9" s="154">
        <v>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8">
        <v>0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0</v>
      </c>
      <c r="D14" s="157">
        <v>0</v>
      </c>
      <c r="E14" s="157">
        <v>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8">
        <v>0</v>
      </c>
    </row>
    <row r="15" spans="1:27" s="18" customFormat="1" ht="12.75" customHeight="1" x14ac:dyDescent="0.2">
      <c r="A15" s="70"/>
      <c r="B15" s="114" t="s">
        <v>101</v>
      </c>
      <c r="C15" s="159">
        <v>0</v>
      </c>
      <c r="D15" s="160">
        <v>0</v>
      </c>
      <c r="E15" s="160">
        <v>0</v>
      </c>
      <c r="F15" s="159">
        <v>0</v>
      </c>
      <c r="G15" s="160">
        <v>37</v>
      </c>
      <c r="H15" s="161">
        <v>36</v>
      </c>
      <c r="I15" s="160">
        <v>0</v>
      </c>
      <c r="J15" s="160">
        <v>0</v>
      </c>
      <c r="K15" s="161">
        <v>0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627</v>
      </c>
      <c r="D16" s="148">
        <f t="shared" ref="D16:K16" si="2">SUM(D17:D23)</f>
        <v>520</v>
      </c>
      <c r="E16" s="148">
        <f t="shared" si="2"/>
        <v>680</v>
      </c>
      <c r="F16" s="149">
        <f t="shared" si="2"/>
        <v>79</v>
      </c>
      <c r="G16" s="148">
        <f t="shared" si="2"/>
        <v>255</v>
      </c>
      <c r="H16" s="150">
        <f t="shared" si="2"/>
        <v>324</v>
      </c>
      <c r="I16" s="148">
        <f t="shared" si="2"/>
        <v>24</v>
      </c>
      <c r="J16" s="148">
        <f t="shared" si="2"/>
        <v>52</v>
      </c>
      <c r="K16" s="148">
        <f t="shared" si="2"/>
        <v>54.756</v>
      </c>
    </row>
    <row r="17" spans="1:11" s="18" customFormat="1" ht="12.75" customHeight="1" x14ac:dyDescent="0.2">
      <c r="A17" s="70"/>
      <c r="B17" s="114" t="s">
        <v>105</v>
      </c>
      <c r="C17" s="152">
        <v>0</v>
      </c>
      <c r="D17" s="153">
        <v>0</v>
      </c>
      <c r="E17" s="153">
        <v>0</v>
      </c>
      <c r="F17" s="152">
        <v>0</v>
      </c>
      <c r="G17" s="153">
        <v>0</v>
      </c>
      <c r="H17" s="154">
        <v>0</v>
      </c>
      <c r="I17" s="153">
        <v>0</v>
      </c>
      <c r="J17" s="153">
        <v>0</v>
      </c>
      <c r="K17" s="154">
        <v>0</v>
      </c>
    </row>
    <row r="18" spans="1:11" s="18" customFormat="1" ht="12.75" customHeight="1" x14ac:dyDescent="0.2">
      <c r="A18" s="70"/>
      <c r="B18" s="114" t="s">
        <v>108</v>
      </c>
      <c r="C18" s="156">
        <v>627</v>
      </c>
      <c r="D18" s="157">
        <v>520</v>
      </c>
      <c r="E18" s="157">
        <v>680</v>
      </c>
      <c r="F18" s="156">
        <v>79</v>
      </c>
      <c r="G18" s="157">
        <v>255</v>
      </c>
      <c r="H18" s="158">
        <v>324</v>
      </c>
      <c r="I18" s="157">
        <v>24</v>
      </c>
      <c r="J18" s="157">
        <v>52</v>
      </c>
      <c r="K18" s="158">
        <v>54.756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0</v>
      </c>
      <c r="D23" s="160">
        <v>0</v>
      </c>
      <c r="E23" s="160">
        <v>0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">
      <c r="A24" s="70"/>
      <c r="B24" s="130" t="s">
        <v>115</v>
      </c>
      <c r="C24" s="148">
        <v>5</v>
      </c>
      <c r="D24" s="148">
        <v>0</v>
      </c>
      <c r="E24" s="148">
        <v>0</v>
      </c>
      <c r="F24" s="149">
        <v>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32844</v>
      </c>
      <c r="D26" s="103">
        <f t="shared" ref="D26:K26" si="3">+D4+D8+D16+D24</f>
        <v>28923</v>
      </c>
      <c r="E26" s="103">
        <f t="shared" si="3"/>
        <v>39113</v>
      </c>
      <c r="F26" s="104">
        <f t="shared" si="3"/>
        <v>45802</v>
      </c>
      <c r="G26" s="103">
        <f t="shared" si="3"/>
        <v>39830</v>
      </c>
      <c r="H26" s="105">
        <f t="shared" si="3"/>
        <v>40741</v>
      </c>
      <c r="I26" s="103">
        <f t="shared" si="3"/>
        <v>48348</v>
      </c>
      <c r="J26" s="103">
        <f t="shared" si="3"/>
        <v>49391</v>
      </c>
      <c r="K26" s="103">
        <f t="shared" si="3"/>
        <v>52009.737999999998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3" tint="0.59999389629810485"/>
  </sheetPr>
  <dimension ref="A1:AA248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53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122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5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7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124</v>
      </c>
      <c r="F3" s="22" t="s">
        <v>125</v>
      </c>
      <c r="G3" s="22" t="s">
        <v>126</v>
      </c>
      <c r="H3" s="173" t="s">
        <v>127</v>
      </c>
      <c r="I3" s="174"/>
      <c r="J3" s="175"/>
      <c r="K3" s="22" t="s">
        <v>128</v>
      </c>
      <c r="L3" s="22" t="s">
        <v>129</v>
      </c>
      <c r="M3" s="22" t="s">
        <v>130</v>
      </c>
      <c r="N3" s="23" t="s">
        <v>0</v>
      </c>
      <c r="O3" s="23" t="s">
        <v>0</v>
      </c>
    </row>
    <row r="4" spans="1:27" s="31" customFormat="1" x14ac:dyDescent="0.25">
      <c r="A4" s="24"/>
      <c r="B4" s="25" t="s">
        <v>7</v>
      </c>
      <c r="C4" s="26" t="s">
        <v>0</v>
      </c>
      <c r="D4" s="26" t="s">
        <v>0</v>
      </c>
      <c r="E4" s="27">
        <f>SUM(E5:E8)</f>
        <v>0</v>
      </c>
      <c r="F4" s="27">
        <f t="shared" ref="F4:M4" si="0">SUM(F5:F8)</f>
        <v>0</v>
      </c>
      <c r="G4" s="27">
        <f t="shared" si="0"/>
        <v>0</v>
      </c>
      <c r="H4" s="28">
        <f t="shared" si="0"/>
        <v>0</v>
      </c>
      <c r="I4" s="27">
        <f t="shared" si="0"/>
        <v>0</v>
      </c>
      <c r="J4" s="29">
        <f t="shared" si="0"/>
        <v>0</v>
      </c>
      <c r="K4" s="27">
        <f t="shared" si="0"/>
        <v>0</v>
      </c>
      <c r="L4" s="27">
        <f t="shared" si="0"/>
        <v>0</v>
      </c>
      <c r="M4" s="27">
        <f t="shared" si="0"/>
        <v>0</v>
      </c>
      <c r="N4" s="30" t="s">
        <v>0</v>
      </c>
      <c r="O4" s="30" t="s">
        <v>0</v>
      </c>
      <c r="AA4" s="32" t="s">
        <v>8</v>
      </c>
    </row>
    <row r="5" spans="1:27" s="18" customFormat="1" x14ac:dyDescent="0.2">
      <c r="B5" s="33" t="s">
        <v>9</v>
      </c>
      <c r="C5" s="34" t="s">
        <v>0</v>
      </c>
      <c r="D5" s="35" t="s">
        <v>0</v>
      </c>
      <c r="E5" s="36">
        <v>0</v>
      </c>
      <c r="F5" s="36">
        <v>0</v>
      </c>
      <c r="G5" s="36">
        <v>0</v>
      </c>
      <c r="H5" s="37">
        <v>0</v>
      </c>
      <c r="I5" s="36">
        <v>0</v>
      </c>
      <c r="J5" s="38">
        <v>0</v>
      </c>
      <c r="K5" s="36">
        <v>0</v>
      </c>
      <c r="L5" s="36">
        <v>0</v>
      </c>
      <c r="M5" s="36">
        <v>0</v>
      </c>
      <c r="N5" s="39" t="s">
        <v>0</v>
      </c>
      <c r="O5" s="40" t="s">
        <v>0</v>
      </c>
      <c r="AA5" s="41">
        <v>1</v>
      </c>
    </row>
    <row r="6" spans="1:27" s="18" customFormat="1" x14ac:dyDescent="0.2">
      <c r="B6" s="33" t="s">
        <v>10</v>
      </c>
      <c r="C6" s="42" t="s">
        <v>0</v>
      </c>
      <c r="D6" s="43" t="s">
        <v>0</v>
      </c>
      <c r="E6" s="44">
        <v>0</v>
      </c>
      <c r="F6" s="44">
        <v>0</v>
      </c>
      <c r="G6" s="44">
        <v>0</v>
      </c>
      <c r="H6" s="45">
        <v>0</v>
      </c>
      <c r="I6" s="44">
        <v>0</v>
      </c>
      <c r="J6" s="46">
        <v>0</v>
      </c>
      <c r="K6" s="44">
        <v>0</v>
      </c>
      <c r="L6" s="44">
        <v>0</v>
      </c>
      <c r="M6" s="44">
        <v>0</v>
      </c>
      <c r="N6" s="47" t="s">
        <v>0</v>
      </c>
      <c r="O6" s="48" t="s">
        <v>0</v>
      </c>
      <c r="AA6" s="32" t="s">
        <v>11</v>
      </c>
    </row>
    <row r="7" spans="1:27" s="18" customFormat="1" x14ac:dyDescent="0.2">
      <c r="B7" s="33" t="s">
        <v>12</v>
      </c>
      <c r="C7" s="42" t="s">
        <v>0</v>
      </c>
      <c r="D7" s="43" t="s">
        <v>0</v>
      </c>
      <c r="E7" s="44">
        <v>0</v>
      </c>
      <c r="F7" s="44">
        <v>0</v>
      </c>
      <c r="G7" s="44">
        <v>0</v>
      </c>
      <c r="H7" s="45">
        <v>0</v>
      </c>
      <c r="I7" s="44">
        <v>0</v>
      </c>
      <c r="J7" s="46">
        <v>0</v>
      </c>
      <c r="K7" s="44">
        <v>0</v>
      </c>
      <c r="L7" s="44">
        <v>0</v>
      </c>
      <c r="M7" s="44">
        <v>0</v>
      </c>
      <c r="N7" s="47" t="s">
        <v>0</v>
      </c>
      <c r="O7" s="48" t="s">
        <v>0</v>
      </c>
      <c r="AA7" s="41">
        <v>1</v>
      </c>
    </row>
    <row r="8" spans="1:27" s="18" customFormat="1" x14ac:dyDescent="0.2">
      <c r="B8" s="33" t="s">
        <v>13</v>
      </c>
      <c r="C8" s="49" t="s">
        <v>0</v>
      </c>
      <c r="D8" s="50" t="s">
        <v>0</v>
      </c>
      <c r="E8" s="51">
        <v>0</v>
      </c>
      <c r="F8" s="51">
        <v>0</v>
      </c>
      <c r="G8" s="51">
        <v>0</v>
      </c>
      <c r="H8" s="52">
        <v>0</v>
      </c>
      <c r="I8" s="51">
        <v>0</v>
      </c>
      <c r="J8" s="53">
        <v>0</v>
      </c>
      <c r="K8" s="51">
        <v>0</v>
      </c>
      <c r="L8" s="51">
        <v>0</v>
      </c>
      <c r="M8" s="51">
        <v>0</v>
      </c>
      <c r="N8" s="54" t="s">
        <v>0</v>
      </c>
      <c r="O8" s="55" t="s">
        <v>0</v>
      </c>
      <c r="AA8" s="32" t="s">
        <v>14</v>
      </c>
    </row>
    <row r="9" spans="1:27" s="31" customFormat="1" x14ac:dyDescent="0.25">
      <c r="A9" s="24"/>
      <c r="B9" s="25" t="s">
        <v>15</v>
      </c>
      <c r="C9" s="26" t="s">
        <v>0</v>
      </c>
      <c r="D9" s="26" t="s">
        <v>0</v>
      </c>
      <c r="E9" s="27">
        <f>E10+E19</f>
        <v>124</v>
      </c>
      <c r="F9" s="27">
        <f t="shared" ref="F9:M9" si="1">F10+F19</f>
        <v>104</v>
      </c>
      <c r="G9" s="27">
        <f t="shared" si="1"/>
        <v>132</v>
      </c>
      <c r="H9" s="28">
        <f t="shared" si="1"/>
        <v>128</v>
      </c>
      <c r="I9" s="27">
        <f t="shared" si="1"/>
        <v>128</v>
      </c>
      <c r="J9" s="29">
        <f t="shared" si="1"/>
        <v>128</v>
      </c>
      <c r="K9" s="27">
        <f t="shared" si="1"/>
        <v>128</v>
      </c>
      <c r="L9" s="27">
        <f t="shared" si="1"/>
        <v>135</v>
      </c>
      <c r="M9" s="27">
        <f t="shared" si="1"/>
        <v>142.155</v>
      </c>
      <c r="N9" s="30" t="s">
        <v>0</v>
      </c>
      <c r="O9" s="30" t="s">
        <v>0</v>
      </c>
      <c r="AA9" s="18" t="s">
        <v>0</v>
      </c>
    </row>
    <row r="10" spans="1:27" s="31" customFormat="1" x14ac:dyDescent="0.2">
      <c r="A10" s="56"/>
      <c r="B10" s="33" t="s">
        <v>16</v>
      </c>
      <c r="C10" s="57" t="s">
        <v>0</v>
      </c>
      <c r="D10" s="58" t="s">
        <v>0</v>
      </c>
      <c r="E10" s="59">
        <f>SUM(E11:E13)</f>
        <v>124</v>
      </c>
      <c r="F10" s="59">
        <f t="shared" ref="F10:M10" si="2">SUM(F11:F13)</f>
        <v>104</v>
      </c>
      <c r="G10" s="59">
        <f t="shared" si="2"/>
        <v>132</v>
      </c>
      <c r="H10" s="60">
        <f t="shared" si="2"/>
        <v>128</v>
      </c>
      <c r="I10" s="59">
        <f t="shared" si="2"/>
        <v>128</v>
      </c>
      <c r="J10" s="61">
        <f t="shared" si="2"/>
        <v>128</v>
      </c>
      <c r="K10" s="59">
        <f t="shared" si="2"/>
        <v>128</v>
      </c>
      <c r="L10" s="59">
        <f t="shared" si="2"/>
        <v>135</v>
      </c>
      <c r="M10" s="59">
        <f t="shared" si="2"/>
        <v>142.155</v>
      </c>
      <c r="N10" s="62" t="s">
        <v>0</v>
      </c>
      <c r="O10" s="63" t="s">
        <v>0</v>
      </c>
    </row>
    <row r="11" spans="1:27" s="18" customFormat="1" x14ac:dyDescent="0.25">
      <c r="A11" s="64"/>
      <c r="B11" s="65" t="s">
        <v>17</v>
      </c>
      <c r="C11" s="66" t="s">
        <v>0</v>
      </c>
      <c r="D11" s="67" t="s">
        <v>0</v>
      </c>
      <c r="E11" s="36">
        <v>0</v>
      </c>
      <c r="F11" s="36">
        <v>0</v>
      </c>
      <c r="G11" s="36">
        <v>0</v>
      </c>
      <c r="H11" s="37">
        <v>0</v>
      </c>
      <c r="I11" s="36">
        <v>0</v>
      </c>
      <c r="J11" s="38">
        <v>0</v>
      </c>
      <c r="K11" s="36">
        <v>0</v>
      </c>
      <c r="L11" s="36">
        <v>0</v>
      </c>
      <c r="M11" s="36">
        <v>0</v>
      </c>
      <c r="N11" s="68" t="s">
        <v>0</v>
      </c>
      <c r="O11" s="69" t="s">
        <v>0</v>
      </c>
    </row>
    <row r="12" spans="1:27" s="18" customFormat="1" x14ac:dyDescent="0.2">
      <c r="A12" s="70"/>
      <c r="B12" s="65" t="s">
        <v>18</v>
      </c>
      <c r="C12" s="66" t="s">
        <v>0</v>
      </c>
      <c r="D12" s="66" t="s">
        <v>0</v>
      </c>
      <c r="E12" s="44">
        <v>0</v>
      </c>
      <c r="F12" s="44">
        <v>0</v>
      </c>
      <c r="G12" s="44">
        <v>0</v>
      </c>
      <c r="H12" s="45">
        <v>0</v>
      </c>
      <c r="I12" s="44">
        <v>0</v>
      </c>
      <c r="J12" s="46">
        <v>0</v>
      </c>
      <c r="K12" s="44">
        <v>0</v>
      </c>
      <c r="L12" s="44">
        <v>0</v>
      </c>
      <c r="M12" s="44">
        <v>0</v>
      </c>
      <c r="N12" s="69" t="s">
        <v>0</v>
      </c>
      <c r="O12" s="69" t="s">
        <v>0</v>
      </c>
    </row>
    <row r="13" spans="1:27" s="18" customFormat="1" x14ac:dyDescent="0.2">
      <c r="A13" s="70"/>
      <c r="B13" s="65" t="s">
        <v>19</v>
      </c>
      <c r="C13" s="66" t="s">
        <v>0</v>
      </c>
      <c r="D13" s="66" t="s">
        <v>0</v>
      </c>
      <c r="E13" s="44">
        <v>124</v>
      </c>
      <c r="F13" s="44">
        <v>104</v>
      </c>
      <c r="G13" s="44">
        <v>132</v>
      </c>
      <c r="H13" s="45">
        <v>128</v>
      </c>
      <c r="I13" s="44">
        <v>128</v>
      </c>
      <c r="J13" s="46">
        <v>128</v>
      </c>
      <c r="K13" s="44">
        <v>128</v>
      </c>
      <c r="L13" s="44">
        <v>135</v>
      </c>
      <c r="M13" s="44">
        <v>142.155</v>
      </c>
      <c r="N13" s="69" t="s">
        <v>0</v>
      </c>
      <c r="O13" s="69" t="s">
        <v>0</v>
      </c>
    </row>
    <row r="14" spans="1:27" s="18" customFormat="1" x14ac:dyDescent="0.25">
      <c r="A14" s="64"/>
      <c r="B14" s="71" t="s">
        <v>20</v>
      </c>
      <c r="C14" s="72" t="s">
        <v>0</v>
      </c>
      <c r="D14" s="72" t="s">
        <v>0</v>
      </c>
      <c r="E14" s="51"/>
      <c r="F14" s="51"/>
      <c r="G14" s="51"/>
      <c r="H14" s="52"/>
      <c r="I14" s="51"/>
      <c r="J14" s="53"/>
      <c r="K14" s="51"/>
      <c r="L14" s="51"/>
      <c r="M14" s="51"/>
      <c r="N14" s="69" t="s">
        <v>0</v>
      </c>
      <c r="O14" s="69" t="s">
        <v>0</v>
      </c>
    </row>
    <row r="15" spans="1:27" s="18" customFormat="1" x14ac:dyDescent="0.2">
      <c r="A15" s="70"/>
      <c r="B15" s="73" t="s">
        <v>21</v>
      </c>
      <c r="C15" s="74" t="s">
        <v>0</v>
      </c>
      <c r="D15" s="74" t="s">
        <v>0</v>
      </c>
      <c r="E15" s="37">
        <v>124</v>
      </c>
      <c r="F15" s="36">
        <v>104</v>
      </c>
      <c r="G15" s="36">
        <v>132</v>
      </c>
      <c r="H15" s="37">
        <v>128</v>
      </c>
      <c r="I15" s="36">
        <v>128</v>
      </c>
      <c r="J15" s="38">
        <v>128</v>
      </c>
      <c r="K15" s="36">
        <v>128</v>
      </c>
      <c r="L15" s="36">
        <v>135</v>
      </c>
      <c r="M15" s="38">
        <v>142</v>
      </c>
      <c r="N15" s="69" t="s">
        <v>0</v>
      </c>
      <c r="O15" s="69" t="s">
        <v>0</v>
      </c>
    </row>
    <row r="16" spans="1:27" s="18" customFormat="1" x14ac:dyDescent="0.2">
      <c r="A16" s="70"/>
      <c r="B16" s="73" t="s">
        <v>22</v>
      </c>
      <c r="C16" s="74" t="s">
        <v>0</v>
      </c>
      <c r="D16" s="74" t="s">
        <v>0</v>
      </c>
      <c r="E16" s="45">
        <v>0</v>
      </c>
      <c r="F16" s="44">
        <v>0</v>
      </c>
      <c r="G16" s="44">
        <v>0</v>
      </c>
      <c r="H16" s="45">
        <v>0</v>
      </c>
      <c r="I16" s="44">
        <v>0</v>
      </c>
      <c r="J16" s="46">
        <v>0</v>
      </c>
      <c r="K16" s="44">
        <v>0</v>
      </c>
      <c r="L16" s="44">
        <v>0</v>
      </c>
      <c r="M16" s="46">
        <v>0</v>
      </c>
      <c r="N16" s="69" t="s">
        <v>0</v>
      </c>
      <c r="O16" s="69" t="s">
        <v>0</v>
      </c>
    </row>
    <row r="17" spans="1:16" s="18" customFormat="1" x14ac:dyDescent="0.2">
      <c r="A17" s="70"/>
      <c r="B17" s="73" t="s">
        <v>22</v>
      </c>
      <c r="C17" s="74" t="s">
        <v>0</v>
      </c>
      <c r="D17" s="74" t="s">
        <v>0</v>
      </c>
      <c r="E17" s="45">
        <v>0</v>
      </c>
      <c r="F17" s="44">
        <v>0</v>
      </c>
      <c r="G17" s="44">
        <v>0</v>
      </c>
      <c r="H17" s="45">
        <v>0</v>
      </c>
      <c r="I17" s="44">
        <v>0</v>
      </c>
      <c r="J17" s="46">
        <v>0</v>
      </c>
      <c r="K17" s="44">
        <v>0</v>
      </c>
      <c r="L17" s="44">
        <v>0</v>
      </c>
      <c r="M17" s="46">
        <v>0</v>
      </c>
      <c r="N17" s="69" t="s">
        <v>0</v>
      </c>
      <c r="O17" s="69" t="s">
        <v>0</v>
      </c>
    </row>
    <row r="18" spans="1:16" s="18" customFormat="1" x14ac:dyDescent="0.2">
      <c r="A18" s="70"/>
      <c r="B18" s="73" t="s">
        <v>22</v>
      </c>
      <c r="C18" s="74" t="s">
        <v>0</v>
      </c>
      <c r="D18" s="74" t="s">
        <v>0</v>
      </c>
      <c r="E18" s="52">
        <v>0</v>
      </c>
      <c r="F18" s="51">
        <v>0</v>
      </c>
      <c r="G18" s="51">
        <v>0</v>
      </c>
      <c r="H18" s="52">
        <v>0</v>
      </c>
      <c r="I18" s="51">
        <v>0</v>
      </c>
      <c r="J18" s="53">
        <v>0</v>
      </c>
      <c r="K18" s="51">
        <v>0</v>
      </c>
      <c r="L18" s="51">
        <v>0</v>
      </c>
      <c r="M18" s="53">
        <v>0</v>
      </c>
      <c r="N18" s="69" t="s">
        <v>0</v>
      </c>
      <c r="O18" s="69" t="s">
        <v>0</v>
      </c>
    </row>
    <row r="19" spans="1:16" s="18" customFormat="1" x14ac:dyDescent="0.25">
      <c r="A19" s="75"/>
      <c r="B19" s="33" t="s">
        <v>23</v>
      </c>
      <c r="C19" s="42" t="s">
        <v>0</v>
      </c>
      <c r="D19" s="49" t="s">
        <v>0</v>
      </c>
      <c r="E19" s="59">
        <v>0</v>
      </c>
      <c r="F19" s="59">
        <v>0</v>
      </c>
      <c r="G19" s="59">
        <v>0</v>
      </c>
      <c r="H19" s="60">
        <v>0</v>
      </c>
      <c r="I19" s="59">
        <v>0</v>
      </c>
      <c r="J19" s="61">
        <v>0</v>
      </c>
      <c r="K19" s="59">
        <v>0</v>
      </c>
      <c r="L19" s="59">
        <v>0</v>
      </c>
      <c r="M19" s="59">
        <v>0</v>
      </c>
      <c r="N19" s="76" t="s">
        <v>0</v>
      </c>
      <c r="O19" s="69" t="s">
        <v>0</v>
      </c>
    </row>
    <row r="20" spans="1:16" s="18" customFormat="1" ht="6" customHeight="1" x14ac:dyDescent="0.25">
      <c r="A20" s="75"/>
      <c r="B20" s="77" t="s">
        <v>0</v>
      </c>
      <c r="C20" s="49" t="s">
        <v>0</v>
      </c>
      <c r="D20" s="50" t="s">
        <v>0</v>
      </c>
      <c r="E20" s="78"/>
      <c r="F20" s="78"/>
      <c r="G20" s="78"/>
      <c r="H20" s="79"/>
      <c r="I20" s="78"/>
      <c r="J20" s="80"/>
      <c r="K20" s="78"/>
      <c r="L20" s="78"/>
      <c r="M20" s="78"/>
      <c r="N20" s="23" t="s">
        <v>0</v>
      </c>
      <c r="O20" s="76" t="s">
        <v>0</v>
      </c>
    </row>
    <row r="21" spans="1:16" s="18" customFormat="1" x14ac:dyDescent="0.2">
      <c r="A21" s="31"/>
      <c r="B21" s="25" t="s">
        <v>24</v>
      </c>
      <c r="C21" s="26" t="s">
        <v>0</v>
      </c>
      <c r="D21" s="26" t="s">
        <v>0</v>
      </c>
      <c r="E21" s="27">
        <f>SUM(E22:E27)</f>
        <v>0</v>
      </c>
      <c r="F21" s="27">
        <f t="shared" ref="F21:M21" si="3">SUM(F22:F27)</f>
        <v>0</v>
      </c>
      <c r="G21" s="27">
        <f t="shared" si="3"/>
        <v>0</v>
      </c>
      <c r="H21" s="28">
        <f t="shared" si="3"/>
        <v>0</v>
      </c>
      <c r="I21" s="27">
        <f t="shared" si="3"/>
        <v>0</v>
      </c>
      <c r="J21" s="29">
        <f t="shared" si="3"/>
        <v>0</v>
      </c>
      <c r="K21" s="27">
        <f t="shared" si="3"/>
        <v>0</v>
      </c>
      <c r="L21" s="27">
        <f t="shared" si="3"/>
        <v>0</v>
      </c>
      <c r="M21" s="27">
        <f t="shared" si="3"/>
        <v>0</v>
      </c>
      <c r="N21" s="30" t="s">
        <v>0</v>
      </c>
      <c r="O21" s="30" t="s">
        <v>0</v>
      </c>
      <c r="P21" s="31"/>
    </row>
    <row r="22" spans="1:16" s="18" customFormat="1" x14ac:dyDescent="0.2">
      <c r="B22" s="33" t="s">
        <v>25</v>
      </c>
      <c r="C22" s="34" t="s">
        <v>0</v>
      </c>
      <c r="D22" s="35" t="s">
        <v>0</v>
      </c>
      <c r="E22" s="36">
        <v>0</v>
      </c>
      <c r="F22" s="36">
        <v>0</v>
      </c>
      <c r="G22" s="36">
        <v>0</v>
      </c>
      <c r="H22" s="37">
        <v>0</v>
      </c>
      <c r="I22" s="36">
        <v>0</v>
      </c>
      <c r="J22" s="38">
        <v>0</v>
      </c>
      <c r="K22" s="36">
        <v>0</v>
      </c>
      <c r="L22" s="36">
        <v>0</v>
      </c>
      <c r="M22" s="36">
        <v>0</v>
      </c>
      <c r="N22" s="81" t="s">
        <v>0</v>
      </c>
      <c r="O22" s="68" t="s">
        <v>0</v>
      </c>
    </row>
    <row r="23" spans="1:16" s="18" customFormat="1" x14ac:dyDescent="0.2">
      <c r="B23" s="33" t="s">
        <v>26</v>
      </c>
      <c r="C23" s="42" t="s">
        <v>0</v>
      </c>
      <c r="D23" s="43" t="s">
        <v>0</v>
      </c>
      <c r="E23" s="44">
        <v>0</v>
      </c>
      <c r="F23" s="44">
        <v>0</v>
      </c>
      <c r="G23" s="44">
        <v>0</v>
      </c>
      <c r="H23" s="45">
        <v>0</v>
      </c>
      <c r="I23" s="44">
        <v>0</v>
      </c>
      <c r="J23" s="46">
        <v>0</v>
      </c>
      <c r="K23" s="44">
        <v>0</v>
      </c>
      <c r="L23" s="44">
        <v>0</v>
      </c>
      <c r="M23" s="44">
        <v>0</v>
      </c>
      <c r="N23" s="82" t="s">
        <v>0</v>
      </c>
      <c r="O23" s="69" t="s">
        <v>0</v>
      </c>
    </row>
    <row r="24" spans="1:16" s="18" customFormat="1" x14ac:dyDescent="0.2">
      <c r="B24" s="33" t="s">
        <v>27</v>
      </c>
      <c r="C24" s="42" t="s">
        <v>0</v>
      </c>
      <c r="D24" s="43" t="s">
        <v>0</v>
      </c>
      <c r="E24" s="44">
        <v>0</v>
      </c>
      <c r="F24" s="44">
        <v>0</v>
      </c>
      <c r="G24" s="44">
        <v>0</v>
      </c>
      <c r="H24" s="45">
        <v>0</v>
      </c>
      <c r="I24" s="44">
        <v>0</v>
      </c>
      <c r="J24" s="46">
        <v>0</v>
      </c>
      <c r="K24" s="44">
        <v>0</v>
      </c>
      <c r="L24" s="44">
        <v>0</v>
      </c>
      <c r="M24" s="44">
        <v>0</v>
      </c>
      <c r="N24" s="82" t="s">
        <v>0</v>
      </c>
      <c r="O24" s="69" t="s">
        <v>0</v>
      </c>
    </row>
    <row r="25" spans="1:16" s="18" customFormat="1" x14ac:dyDescent="0.2">
      <c r="B25" s="33" t="s">
        <v>28</v>
      </c>
      <c r="C25" s="42" t="s">
        <v>0</v>
      </c>
      <c r="D25" s="43" t="s">
        <v>0</v>
      </c>
      <c r="E25" s="44">
        <v>0</v>
      </c>
      <c r="F25" s="44">
        <v>0</v>
      </c>
      <c r="G25" s="44">
        <v>0</v>
      </c>
      <c r="H25" s="45">
        <v>0</v>
      </c>
      <c r="I25" s="44">
        <v>0</v>
      </c>
      <c r="J25" s="46">
        <v>0</v>
      </c>
      <c r="K25" s="44">
        <v>0</v>
      </c>
      <c r="L25" s="44">
        <v>0</v>
      </c>
      <c r="M25" s="44">
        <v>0</v>
      </c>
      <c r="N25" s="82" t="s">
        <v>0</v>
      </c>
      <c r="O25" s="69" t="s">
        <v>0</v>
      </c>
    </row>
    <row r="26" spans="1:16" s="31" customFormat="1" x14ac:dyDescent="0.2">
      <c r="A26" s="18"/>
      <c r="B26" s="33" t="s">
        <v>29</v>
      </c>
      <c r="C26" s="42" t="s">
        <v>0</v>
      </c>
      <c r="D26" s="43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82" t="s">
        <v>0</v>
      </c>
      <c r="O26" s="69" t="s">
        <v>0</v>
      </c>
      <c r="P26" s="18"/>
    </row>
    <row r="27" spans="1:16" s="18" customFormat="1" x14ac:dyDescent="0.2">
      <c r="B27" s="33" t="s">
        <v>30</v>
      </c>
      <c r="C27" s="49" t="s">
        <v>0</v>
      </c>
      <c r="D27" s="50" t="s">
        <v>0</v>
      </c>
      <c r="E27" s="51">
        <v>0</v>
      </c>
      <c r="F27" s="51">
        <v>0</v>
      </c>
      <c r="G27" s="51">
        <v>0</v>
      </c>
      <c r="H27" s="52">
        <v>0</v>
      </c>
      <c r="I27" s="51">
        <v>0</v>
      </c>
      <c r="J27" s="53">
        <v>0</v>
      </c>
      <c r="K27" s="51">
        <v>0</v>
      </c>
      <c r="L27" s="51">
        <v>0</v>
      </c>
      <c r="M27" s="51">
        <v>0</v>
      </c>
      <c r="N27" s="23" t="s">
        <v>0</v>
      </c>
      <c r="O27" s="76" t="s">
        <v>0</v>
      </c>
    </row>
    <row r="28" spans="1:16" s="18" customFormat="1" ht="6" customHeight="1" x14ac:dyDescent="0.2">
      <c r="B28" s="77" t="s">
        <v>0</v>
      </c>
      <c r="C28" s="35" t="s">
        <v>0</v>
      </c>
      <c r="D28" s="35" t="s">
        <v>0</v>
      </c>
      <c r="E28" s="83"/>
      <c r="F28" s="83"/>
      <c r="G28" s="83"/>
      <c r="H28" s="84"/>
      <c r="I28" s="83"/>
      <c r="J28" s="85"/>
      <c r="K28" s="83"/>
      <c r="L28" s="83"/>
      <c r="M28" s="83"/>
      <c r="N28" s="81" t="s">
        <v>0</v>
      </c>
      <c r="O28" s="81" t="s">
        <v>0</v>
      </c>
    </row>
    <row r="29" spans="1:16" s="18" customFormat="1" x14ac:dyDescent="0.2">
      <c r="A29" s="31"/>
      <c r="B29" s="25" t="s">
        <v>31</v>
      </c>
      <c r="C29" s="86" t="s">
        <v>0</v>
      </c>
      <c r="D29" s="86" t="s">
        <v>0</v>
      </c>
      <c r="E29" s="27">
        <v>0</v>
      </c>
      <c r="F29" s="27">
        <v>0</v>
      </c>
      <c r="G29" s="27">
        <v>0</v>
      </c>
      <c r="H29" s="28">
        <v>0</v>
      </c>
      <c r="I29" s="27">
        <v>0</v>
      </c>
      <c r="J29" s="29">
        <v>0</v>
      </c>
      <c r="K29" s="27">
        <v>0</v>
      </c>
      <c r="L29" s="27">
        <v>0</v>
      </c>
      <c r="M29" s="27">
        <v>0</v>
      </c>
      <c r="N29" s="87" t="s">
        <v>0</v>
      </c>
      <c r="O29" s="87" t="s">
        <v>0</v>
      </c>
      <c r="P29" s="31"/>
    </row>
    <row r="30" spans="1:16" s="18" customFormat="1" ht="6" customHeight="1" x14ac:dyDescent="0.2">
      <c r="A30" s="31"/>
      <c r="B30" s="26" t="s">
        <v>0</v>
      </c>
      <c r="C30" s="86" t="s">
        <v>0</v>
      </c>
      <c r="D30" s="86" t="s">
        <v>0</v>
      </c>
      <c r="E30" s="88"/>
      <c r="F30" s="88"/>
      <c r="G30" s="88"/>
      <c r="H30" s="89"/>
      <c r="I30" s="88"/>
      <c r="J30" s="90"/>
      <c r="K30" s="88"/>
      <c r="L30" s="88"/>
      <c r="M30" s="88"/>
      <c r="N30" s="87" t="s">
        <v>0</v>
      </c>
      <c r="O30" s="87" t="s">
        <v>0</v>
      </c>
      <c r="P30" s="31"/>
    </row>
    <row r="31" spans="1:16" s="18" customFormat="1" x14ac:dyDescent="0.2">
      <c r="A31" s="31"/>
      <c r="B31" s="25" t="s">
        <v>32</v>
      </c>
      <c r="C31" s="91" t="s">
        <v>0</v>
      </c>
      <c r="D31" s="92" t="s">
        <v>0</v>
      </c>
      <c r="E31" s="93">
        <f>SUM(E32:E34)</f>
        <v>112369</v>
      </c>
      <c r="F31" s="93">
        <f t="shared" ref="F31:M31" si="4">SUM(F32:F34)</f>
        <v>90178</v>
      </c>
      <c r="G31" s="93">
        <f t="shared" si="4"/>
        <v>51555</v>
      </c>
      <c r="H31" s="94">
        <f t="shared" si="4"/>
        <v>75462</v>
      </c>
      <c r="I31" s="93">
        <f t="shared" si="4"/>
        <v>30462</v>
      </c>
      <c r="J31" s="95">
        <f t="shared" si="4"/>
        <v>30462</v>
      </c>
      <c r="K31" s="93">
        <f t="shared" si="4"/>
        <v>32168</v>
      </c>
      <c r="L31" s="93">
        <f t="shared" si="4"/>
        <v>33905</v>
      </c>
      <c r="M31" s="93">
        <f t="shared" si="4"/>
        <v>35736</v>
      </c>
      <c r="N31" s="62" t="s">
        <v>0</v>
      </c>
      <c r="O31" s="63" t="s">
        <v>0</v>
      </c>
      <c r="P31" s="31"/>
    </row>
    <row r="32" spans="1:16" s="18" customFormat="1" x14ac:dyDescent="0.2">
      <c r="B32" s="33" t="s">
        <v>33</v>
      </c>
      <c r="C32" s="42" t="s">
        <v>0</v>
      </c>
      <c r="D32" s="34" t="s">
        <v>0</v>
      </c>
      <c r="E32" s="36">
        <v>0</v>
      </c>
      <c r="F32" s="36">
        <v>0</v>
      </c>
      <c r="G32" s="36">
        <v>0</v>
      </c>
      <c r="H32" s="37">
        <v>0</v>
      </c>
      <c r="I32" s="36">
        <v>0</v>
      </c>
      <c r="J32" s="38">
        <v>0</v>
      </c>
      <c r="K32" s="36">
        <v>0</v>
      </c>
      <c r="L32" s="36">
        <v>0</v>
      </c>
      <c r="M32" s="36">
        <v>0</v>
      </c>
      <c r="N32" s="68" t="s">
        <v>0</v>
      </c>
      <c r="O32" s="69" t="s">
        <v>0</v>
      </c>
    </row>
    <row r="33" spans="1:16" s="31" customFormat="1" x14ac:dyDescent="0.2">
      <c r="A33" s="18"/>
      <c r="B33" s="33" t="s">
        <v>34</v>
      </c>
      <c r="C33" s="42" t="s">
        <v>0</v>
      </c>
      <c r="D33" s="42" t="s">
        <v>0</v>
      </c>
      <c r="E33" s="44">
        <v>112369</v>
      </c>
      <c r="F33" s="44">
        <v>90178</v>
      </c>
      <c r="G33" s="44">
        <v>51555</v>
      </c>
      <c r="H33" s="45">
        <v>75462</v>
      </c>
      <c r="I33" s="44">
        <v>30462</v>
      </c>
      <c r="J33" s="46">
        <v>30462</v>
      </c>
      <c r="K33" s="44">
        <v>32168</v>
      </c>
      <c r="L33" s="44">
        <v>33905</v>
      </c>
      <c r="M33" s="44">
        <v>35736</v>
      </c>
      <c r="N33" s="69" t="s">
        <v>0</v>
      </c>
      <c r="O33" s="69" t="s">
        <v>0</v>
      </c>
      <c r="P33" s="18"/>
    </row>
    <row r="34" spans="1:16" s="18" customFormat="1" x14ac:dyDescent="0.2">
      <c r="B34" s="33" t="s">
        <v>35</v>
      </c>
      <c r="C34" s="42" t="s">
        <v>0</v>
      </c>
      <c r="D34" s="49" t="s">
        <v>0</v>
      </c>
      <c r="E34" s="51">
        <v>0</v>
      </c>
      <c r="F34" s="51">
        <v>0</v>
      </c>
      <c r="G34" s="51">
        <v>0</v>
      </c>
      <c r="H34" s="52">
        <v>0</v>
      </c>
      <c r="I34" s="51">
        <v>0</v>
      </c>
      <c r="J34" s="53">
        <v>0</v>
      </c>
      <c r="K34" s="51">
        <v>0</v>
      </c>
      <c r="L34" s="51">
        <v>0</v>
      </c>
      <c r="M34" s="51">
        <v>0</v>
      </c>
      <c r="N34" s="76" t="s">
        <v>0</v>
      </c>
      <c r="O34" s="69" t="s">
        <v>0</v>
      </c>
    </row>
    <row r="35" spans="1:16" s="18" customFormat="1" ht="6" customHeight="1" x14ac:dyDescent="0.2">
      <c r="B35" s="77" t="s">
        <v>0</v>
      </c>
      <c r="C35" s="49" t="s">
        <v>0</v>
      </c>
      <c r="D35" s="50" t="s">
        <v>0</v>
      </c>
      <c r="E35" s="96"/>
      <c r="F35" s="96"/>
      <c r="G35" s="96"/>
      <c r="H35" s="97"/>
      <c r="I35" s="96"/>
      <c r="J35" s="98"/>
      <c r="K35" s="96"/>
      <c r="L35" s="96"/>
      <c r="M35" s="96"/>
      <c r="N35" s="23" t="s">
        <v>0</v>
      </c>
      <c r="O35" s="76" t="s">
        <v>0</v>
      </c>
    </row>
    <row r="36" spans="1:16" s="31" customFormat="1" x14ac:dyDescent="0.2">
      <c r="B36" s="25" t="s">
        <v>36</v>
      </c>
      <c r="C36" s="26" t="s">
        <v>0</v>
      </c>
      <c r="D36" s="26" t="s">
        <v>0</v>
      </c>
      <c r="E36" s="27">
        <f>SUM(E37:E38)</f>
        <v>0</v>
      </c>
      <c r="F36" s="27">
        <f t="shared" ref="F36:M36" si="5">SUM(F37:F38)</f>
        <v>0</v>
      </c>
      <c r="G36" s="27">
        <f t="shared" si="5"/>
        <v>0</v>
      </c>
      <c r="H36" s="28">
        <f t="shared" si="5"/>
        <v>0</v>
      </c>
      <c r="I36" s="27">
        <f t="shared" si="5"/>
        <v>0</v>
      </c>
      <c r="J36" s="29">
        <f t="shared" si="5"/>
        <v>0</v>
      </c>
      <c r="K36" s="27">
        <f t="shared" si="5"/>
        <v>0</v>
      </c>
      <c r="L36" s="27">
        <f t="shared" si="5"/>
        <v>0</v>
      </c>
      <c r="M36" s="27">
        <f t="shared" si="5"/>
        <v>0</v>
      </c>
      <c r="N36" s="30" t="s">
        <v>0</v>
      </c>
      <c r="O36" s="30" t="s">
        <v>0</v>
      </c>
    </row>
    <row r="37" spans="1:16" s="18" customFormat="1" x14ac:dyDescent="0.2">
      <c r="B37" s="33" t="s">
        <v>37</v>
      </c>
      <c r="C37" s="34" t="s">
        <v>0</v>
      </c>
      <c r="D37" s="35" t="s">
        <v>0</v>
      </c>
      <c r="E37" s="36">
        <v>0</v>
      </c>
      <c r="F37" s="36">
        <v>0</v>
      </c>
      <c r="G37" s="36">
        <v>0</v>
      </c>
      <c r="H37" s="37">
        <v>0</v>
      </c>
      <c r="I37" s="36">
        <v>0</v>
      </c>
      <c r="J37" s="38">
        <v>0</v>
      </c>
      <c r="K37" s="36">
        <v>0</v>
      </c>
      <c r="L37" s="36">
        <v>0</v>
      </c>
      <c r="M37" s="36">
        <v>0</v>
      </c>
      <c r="N37" s="81" t="s">
        <v>0</v>
      </c>
      <c r="O37" s="68" t="s">
        <v>0</v>
      </c>
    </row>
    <row r="38" spans="1:16" s="18" customFormat="1" x14ac:dyDescent="0.2">
      <c r="B38" s="33" t="s">
        <v>38</v>
      </c>
      <c r="C38" s="49" t="s">
        <v>0</v>
      </c>
      <c r="D38" s="50" t="s">
        <v>0</v>
      </c>
      <c r="E38" s="51">
        <v>0</v>
      </c>
      <c r="F38" s="51">
        <v>0</v>
      </c>
      <c r="G38" s="51">
        <v>0</v>
      </c>
      <c r="H38" s="52">
        <v>0</v>
      </c>
      <c r="I38" s="51">
        <v>0</v>
      </c>
      <c r="J38" s="53">
        <v>0</v>
      </c>
      <c r="K38" s="51">
        <v>0</v>
      </c>
      <c r="L38" s="51">
        <v>0</v>
      </c>
      <c r="M38" s="51">
        <v>0</v>
      </c>
      <c r="N38" s="23" t="s">
        <v>0</v>
      </c>
      <c r="O38" s="76" t="s">
        <v>0</v>
      </c>
    </row>
    <row r="39" spans="1:16" s="18" customFormat="1" x14ac:dyDescent="0.2">
      <c r="A39" s="88"/>
      <c r="B39" s="99" t="s">
        <v>39</v>
      </c>
      <c r="C39" s="86" t="s">
        <v>0</v>
      </c>
      <c r="D39" s="86" t="s">
        <v>0</v>
      </c>
      <c r="E39" s="27">
        <v>393</v>
      </c>
      <c r="F39" s="27">
        <v>796</v>
      </c>
      <c r="G39" s="27">
        <v>838</v>
      </c>
      <c r="H39" s="28">
        <v>385</v>
      </c>
      <c r="I39" s="27">
        <v>385</v>
      </c>
      <c r="J39" s="29">
        <v>385</v>
      </c>
      <c r="K39" s="27">
        <v>385</v>
      </c>
      <c r="L39" s="27">
        <v>406</v>
      </c>
      <c r="M39" s="27">
        <v>427.51799999999997</v>
      </c>
      <c r="N39" s="30" t="s">
        <v>0</v>
      </c>
      <c r="O39" s="30" t="s">
        <v>0</v>
      </c>
      <c r="P39" s="31"/>
    </row>
    <row r="40" spans="1:16" s="18" customFormat="1" x14ac:dyDescent="0.2">
      <c r="A40" s="100"/>
      <c r="B40" s="101" t="s">
        <v>40</v>
      </c>
      <c r="C40" s="102" t="s">
        <v>0</v>
      </c>
      <c r="D40" s="102" t="s">
        <v>0</v>
      </c>
      <c r="E40" s="103">
        <f>E4+E9+E21+E29+E31+E36+E39</f>
        <v>112886</v>
      </c>
      <c r="F40" s="103">
        <f t="shared" ref="F40:M40" si="6">F4+F9+F21+F29+F31+F36+F39</f>
        <v>91078</v>
      </c>
      <c r="G40" s="103">
        <f t="shared" si="6"/>
        <v>52525</v>
      </c>
      <c r="H40" s="104">
        <f t="shared" si="6"/>
        <v>75975</v>
      </c>
      <c r="I40" s="103">
        <f t="shared" si="6"/>
        <v>30975</v>
      </c>
      <c r="J40" s="105">
        <f t="shared" si="6"/>
        <v>30975</v>
      </c>
      <c r="K40" s="103">
        <f t="shared" si="6"/>
        <v>32681</v>
      </c>
      <c r="L40" s="103">
        <f t="shared" si="6"/>
        <v>34446</v>
      </c>
      <c r="M40" s="103">
        <f t="shared" si="6"/>
        <v>36305.672999999995</v>
      </c>
      <c r="N40" s="106" t="s">
        <v>0</v>
      </c>
      <c r="O40" s="106" t="s">
        <v>0</v>
      </c>
    </row>
    <row r="41" spans="1:16" s="18" customFormat="1" x14ac:dyDescent="0.2">
      <c r="C41" s="107"/>
      <c r="D41" s="107"/>
      <c r="N41" s="107"/>
      <c r="O41" s="107"/>
    </row>
    <row r="42" spans="1:16" s="18" customFormat="1" x14ac:dyDescent="0.2">
      <c r="C42" s="107"/>
      <c r="D42" s="107"/>
      <c r="N42" s="107"/>
      <c r="O42" s="107"/>
    </row>
    <row r="43" spans="1:16" s="18" customFormat="1" x14ac:dyDescent="0.2">
      <c r="C43" s="107"/>
      <c r="D43" s="107"/>
      <c r="N43" s="107"/>
      <c r="O43" s="107"/>
    </row>
    <row r="44" spans="1:16" s="18" customFormat="1" x14ac:dyDescent="0.2">
      <c r="C44" s="107"/>
      <c r="D44" s="107"/>
      <c r="N44" s="107"/>
      <c r="O44" s="107"/>
    </row>
    <row r="45" spans="1:16" s="18" customFormat="1" x14ac:dyDescent="0.2">
      <c r="C45" s="107"/>
      <c r="D45" s="107"/>
      <c r="N45" s="107"/>
      <c r="O45" s="107"/>
    </row>
    <row r="46" spans="1:16" s="18" customFormat="1" x14ac:dyDescent="0.2">
      <c r="C46" s="107"/>
      <c r="D46" s="107"/>
      <c r="N46" s="107"/>
      <c r="O46" s="107"/>
    </row>
    <row r="47" spans="1:16" s="18" customFormat="1" x14ac:dyDescent="0.2">
      <c r="C47" s="107"/>
      <c r="D47" s="107"/>
      <c r="N47" s="107"/>
      <c r="O47" s="107"/>
    </row>
    <row r="48" spans="1:16" s="18" customFormat="1" x14ac:dyDescent="0.2">
      <c r="C48" s="107"/>
      <c r="D48" s="107"/>
      <c r="N48" s="107"/>
      <c r="O48" s="107"/>
    </row>
    <row r="49" spans="3:15" s="18" customFormat="1" x14ac:dyDescent="0.2">
      <c r="C49" s="107"/>
      <c r="D49" s="107"/>
      <c r="N49" s="107"/>
      <c r="O49" s="107"/>
    </row>
    <row r="50" spans="3:15" s="18" customFormat="1" x14ac:dyDescent="0.2">
      <c r="C50" s="107" t="s">
        <v>0</v>
      </c>
      <c r="D50" s="107" t="s">
        <v>0</v>
      </c>
      <c r="N50" s="107" t="s">
        <v>0</v>
      </c>
      <c r="O50" s="107" t="s">
        <v>0</v>
      </c>
    </row>
    <row r="51" spans="3:15" s="18" customFormat="1" x14ac:dyDescent="0.2">
      <c r="C51" s="107" t="s">
        <v>0</v>
      </c>
      <c r="D51" s="107" t="s">
        <v>0</v>
      </c>
      <c r="N51" s="107" t="s">
        <v>0</v>
      </c>
      <c r="O51" s="107" t="s">
        <v>0</v>
      </c>
    </row>
    <row r="52" spans="3:15" s="18" customFormat="1" x14ac:dyDescent="0.2">
      <c r="C52" s="107" t="s">
        <v>0</v>
      </c>
      <c r="D52" s="107" t="s">
        <v>0</v>
      </c>
      <c r="N52" s="107" t="s">
        <v>0</v>
      </c>
      <c r="O52" s="107" t="s">
        <v>0</v>
      </c>
    </row>
    <row r="53" spans="3:15" s="18" customFormat="1" x14ac:dyDescent="0.2">
      <c r="C53" s="107" t="s">
        <v>0</v>
      </c>
      <c r="D53" s="107" t="s">
        <v>0</v>
      </c>
      <c r="N53" s="107" t="s">
        <v>0</v>
      </c>
      <c r="O53" s="107" t="s">
        <v>0</v>
      </c>
    </row>
    <row r="54" spans="3:15" s="18" customFormat="1" x14ac:dyDescent="0.2">
      <c r="C54" s="107" t="s">
        <v>0</v>
      </c>
      <c r="D54" s="107" t="s">
        <v>0</v>
      </c>
      <c r="N54" s="107" t="s">
        <v>0</v>
      </c>
      <c r="O54" s="107" t="s">
        <v>0</v>
      </c>
    </row>
    <row r="55" spans="3:15" s="18" customFormat="1" x14ac:dyDescent="0.2">
      <c r="C55" s="107" t="s">
        <v>0</v>
      </c>
      <c r="D55" s="107" t="s">
        <v>0</v>
      </c>
      <c r="N55" s="107" t="s">
        <v>0</v>
      </c>
      <c r="O55" s="107" t="s">
        <v>0</v>
      </c>
    </row>
    <row r="56" spans="3:15" s="18" customFormat="1" x14ac:dyDescent="0.2">
      <c r="C56" s="107" t="s">
        <v>0</v>
      </c>
      <c r="D56" s="107" t="s">
        <v>0</v>
      </c>
      <c r="N56" s="107" t="s">
        <v>0</v>
      </c>
      <c r="O56" s="107" t="s">
        <v>0</v>
      </c>
    </row>
    <row r="57" spans="3:15" s="18" customFormat="1" x14ac:dyDescent="0.2">
      <c r="C57" s="107" t="s">
        <v>0</v>
      </c>
      <c r="D57" s="107" t="s">
        <v>0</v>
      </c>
      <c r="N57" s="107" t="s">
        <v>0</v>
      </c>
      <c r="O57" s="107" t="s">
        <v>0</v>
      </c>
    </row>
    <row r="58" spans="3:15" s="18" customFormat="1" x14ac:dyDescent="0.2">
      <c r="C58" s="107" t="s">
        <v>0</v>
      </c>
      <c r="D58" s="107" t="s">
        <v>0</v>
      </c>
      <c r="N58" s="107" t="s">
        <v>0</v>
      </c>
      <c r="O58" s="107" t="s">
        <v>0</v>
      </c>
    </row>
    <row r="59" spans="3:15" s="18" customFormat="1" x14ac:dyDescent="0.2">
      <c r="C59" s="107" t="s">
        <v>0</v>
      </c>
      <c r="D59" s="107" t="s">
        <v>0</v>
      </c>
      <c r="N59" s="107" t="s">
        <v>0</v>
      </c>
      <c r="O59" s="107" t="s">
        <v>0</v>
      </c>
    </row>
    <row r="60" spans="3:15" s="18" customFormat="1" x14ac:dyDescent="0.2">
      <c r="C60" s="107" t="s">
        <v>0</v>
      </c>
      <c r="D60" s="107" t="s">
        <v>0</v>
      </c>
      <c r="N60" s="107" t="s">
        <v>0</v>
      </c>
      <c r="O60" s="107" t="s">
        <v>0</v>
      </c>
    </row>
    <row r="61" spans="3:15" s="18" customFormat="1" x14ac:dyDescent="0.2">
      <c r="C61" s="107" t="s">
        <v>0</v>
      </c>
      <c r="D61" s="107" t="s">
        <v>0</v>
      </c>
      <c r="N61" s="107" t="s">
        <v>0</v>
      </c>
      <c r="O61" s="107" t="s">
        <v>0</v>
      </c>
    </row>
    <row r="62" spans="3:15" s="18" customFormat="1" x14ac:dyDescent="0.2">
      <c r="C62" s="107" t="s">
        <v>0</v>
      </c>
      <c r="D62" s="107" t="s">
        <v>0</v>
      </c>
      <c r="N62" s="107" t="s">
        <v>0</v>
      </c>
      <c r="O62" s="107" t="s">
        <v>0</v>
      </c>
    </row>
    <row r="63" spans="3:15" s="18" customFormat="1" x14ac:dyDescent="0.2">
      <c r="C63" s="107" t="s">
        <v>0</v>
      </c>
      <c r="D63" s="107" t="s">
        <v>0</v>
      </c>
      <c r="N63" s="107" t="s">
        <v>0</v>
      </c>
      <c r="O63" s="107" t="s">
        <v>0</v>
      </c>
    </row>
    <row r="64" spans="3:15" s="18" customFormat="1" x14ac:dyDescent="0.2">
      <c r="C64" s="107" t="s">
        <v>0</v>
      </c>
      <c r="D64" s="107" t="s">
        <v>0</v>
      </c>
      <c r="N64" s="107" t="s">
        <v>0</v>
      </c>
      <c r="O64" s="107" t="s">
        <v>0</v>
      </c>
    </row>
    <row r="65" spans="3:15" s="18" customFormat="1" x14ac:dyDescent="0.2">
      <c r="C65" s="107" t="s">
        <v>0</v>
      </c>
      <c r="D65" s="107" t="s">
        <v>0</v>
      </c>
      <c r="N65" s="107" t="s">
        <v>0</v>
      </c>
      <c r="O65" s="107" t="s">
        <v>0</v>
      </c>
    </row>
    <row r="66" spans="3:15" s="18" customFormat="1" x14ac:dyDescent="0.2">
      <c r="C66" s="107" t="s">
        <v>0</v>
      </c>
      <c r="D66" s="107" t="s">
        <v>0</v>
      </c>
      <c r="N66" s="107" t="s">
        <v>0</v>
      </c>
      <c r="O66" s="107" t="s">
        <v>0</v>
      </c>
    </row>
    <row r="67" spans="3:15" s="18" customFormat="1" x14ac:dyDescent="0.2">
      <c r="C67" s="107" t="s">
        <v>0</v>
      </c>
      <c r="D67" s="107" t="s">
        <v>0</v>
      </c>
      <c r="N67" s="107" t="s">
        <v>0</v>
      </c>
      <c r="O67" s="107" t="s">
        <v>0</v>
      </c>
    </row>
    <row r="68" spans="3:15" s="18" customFormat="1" x14ac:dyDescent="0.2">
      <c r="C68" s="107" t="s">
        <v>0</v>
      </c>
      <c r="D68" s="107" t="s">
        <v>0</v>
      </c>
      <c r="N68" s="107" t="s">
        <v>0</v>
      </c>
      <c r="O68" s="107" t="s">
        <v>0</v>
      </c>
    </row>
    <row r="69" spans="3:15" s="18" customFormat="1" x14ac:dyDescent="0.2">
      <c r="C69" s="107" t="s">
        <v>0</v>
      </c>
      <c r="D69" s="107" t="s">
        <v>0</v>
      </c>
      <c r="N69" s="107" t="s">
        <v>0</v>
      </c>
      <c r="O69" s="107" t="s">
        <v>0</v>
      </c>
    </row>
    <row r="70" spans="3:15" s="18" customFormat="1" x14ac:dyDescent="0.2">
      <c r="C70" s="107" t="s">
        <v>0</v>
      </c>
      <c r="D70" s="107" t="s">
        <v>0</v>
      </c>
      <c r="N70" s="107" t="s">
        <v>0</v>
      </c>
      <c r="O70" s="107" t="s">
        <v>0</v>
      </c>
    </row>
    <row r="71" spans="3:15" s="18" customFormat="1" x14ac:dyDescent="0.2">
      <c r="C71" s="107" t="s">
        <v>0</v>
      </c>
      <c r="D71" s="107" t="s">
        <v>0</v>
      </c>
      <c r="N71" s="107" t="s">
        <v>0</v>
      </c>
      <c r="O71" s="107" t="s">
        <v>0</v>
      </c>
    </row>
    <row r="72" spans="3:15" s="18" customFormat="1" x14ac:dyDescent="0.2">
      <c r="C72" s="107" t="s">
        <v>0</v>
      </c>
      <c r="D72" s="107" t="s">
        <v>0</v>
      </c>
      <c r="N72" s="107" t="s">
        <v>0</v>
      </c>
      <c r="O72" s="107" t="s">
        <v>0</v>
      </c>
    </row>
    <row r="73" spans="3:15" s="18" customFormat="1" x14ac:dyDescent="0.2">
      <c r="C73" s="107" t="s">
        <v>0</v>
      </c>
      <c r="D73" s="107" t="s">
        <v>0</v>
      </c>
      <c r="N73" s="107" t="s">
        <v>0</v>
      </c>
      <c r="O73" s="107" t="s">
        <v>0</v>
      </c>
    </row>
    <row r="74" spans="3:15" s="18" customFormat="1" x14ac:dyDescent="0.2">
      <c r="C74" s="107" t="s">
        <v>0</v>
      </c>
      <c r="D74" s="107" t="s">
        <v>0</v>
      </c>
      <c r="N74" s="107" t="s">
        <v>0</v>
      </c>
      <c r="O74" s="107" t="s">
        <v>0</v>
      </c>
    </row>
    <row r="75" spans="3:15" s="18" customFormat="1" x14ac:dyDescent="0.2">
      <c r="C75" s="107" t="s">
        <v>0</v>
      </c>
      <c r="D75" s="107" t="s">
        <v>0</v>
      </c>
      <c r="N75" s="107" t="s">
        <v>0</v>
      </c>
      <c r="O75" s="107" t="s">
        <v>0</v>
      </c>
    </row>
    <row r="76" spans="3:15" s="18" customFormat="1" x14ac:dyDescent="0.2">
      <c r="C76" s="107" t="s">
        <v>0</v>
      </c>
      <c r="D76" s="107" t="s">
        <v>0</v>
      </c>
      <c r="N76" s="107" t="s">
        <v>0</v>
      </c>
      <c r="O76" s="107" t="s">
        <v>0</v>
      </c>
    </row>
    <row r="77" spans="3:15" s="18" customFormat="1" x14ac:dyDescent="0.2">
      <c r="C77" s="107" t="s">
        <v>0</v>
      </c>
      <c r="D77" s="107" t="s">
        <v>0</v>
      </c>
      <c r="N77" s="107" t="s">
        <v>0</v>
      </c>
      <c r="O77" s="107" t="s">
        <v>0</v>
      </c>
    </row>
    <row r="78" spans="3:15" s="18" customFormat="1" x14ac:dyDescent="0.2">
      <c r="C78" s="107" t="s">
        <v>0</v>
      </c>
      <c r="D78" s="107" t="s">
        <v>0</v>
      </c>
      <c r="N78" s="107" t="s">
        <v>0</v>
      </c>
      <c r="O78" s="107" t="s">
        <v>0</v>
      </c>
    </row>
    <row r="79" spans="3:15" s="18" customFormat="1" x14ac:dyDescent="0.2">
      <c r="C79" s="107" t="s">
        <v>0</v>
      </c>
      <c r="D79" s="107" t="s">
        <v>0</v>
      </c>
      <c r="N79" s="107" t="s">
        <v>0</v>
      </c>
      <c r="O79" s="107" t="s">
        <v>0</v>
      </c>
    </row>
    <row r="80" spans="3:15" s="18" customFormat="1" x14ac:dyDescent="0.2">
      <c r="C80" s="107" t="s">
        <v>0</v>
      </c>
      <c r="D80" s="107" t="s">
        <v>0</v>
      </c>
      <c r="N80" s="107" t="s">
        <v>0</v>
      </c>
      <c r="O80" s="107" t="s">
        <v>0</v>
      </c>
    </row>
    <row r="81" spans="3:15" s="18" customFormat="1" x14ac:dyDescent="0.2">
      <c r="C81" s="107" t="s">
        <v>0</v>
      </c>
      <c r="D81" s="107" t="s">
        <v>0</v>
      </c>
      <c r="N81" s="107" t="s">
        <v>0</v>
      </c>
      <c r="O81" s="107" t="s">
        <v>0</v>
      </c>
    </row>
    <row r="82" spans="3:15" s="18" customFormat="1" x14ac:dyDescent="0.2">
      <c r="C82" s="107" t="s">
        <v>0</v>
      </c>
      <c r="D82" s="107" t="s">
        <v>0</v>
      </c>
      <c r="N82" s="107" t="s">
        <v>0</v>
      </c>
      <c r="O82" s="107" t="s">
        <v>0</v>
      </c>
    </row>
    <row r="83" spans="3:15" s="18" customFormat="1" x14ac:dyDescent="0.2">
      <c r="C83" s="107" t="s">
        <v>0</v>
      </c>
      <c r="D83" s="107" t="s">
        <v>0</v>
      </c>
      <c r="N83" s="107" t="s">
        <v>0</v>
      </c>
      <c r="O83" s="107" t="s">
        <v>0</v>
      </c>
    </row>
    <row r="84" spans="3:15" s="18" customFormat="1" x14ac:dyDescent="0.2">
      <c r="C84" s="107" t="s">
        <v>0</v>
      </c>
      <c r="D84" s="107" t="s">
        <v>0</v>
      </c>
      <c r="N84" s="107" t="s">
        <v>0</v>
      </c>
      <c r="O84" s="107" t="s">
        <v>0</v>
      </c>
    </row>
    <row r="85" spans="3:15" s="18" customFormat="1" x14ac:dyDescent="0.2">
      <c r="C85" s="107" t="s">
        <v>0</v>
      </c>
      <c r="D85" s="107" t="s">
        <v>0</v>
      </c>
      <c r="N85" s="107" t="s">
        <v>0</v>
      </c>
      <c r="O85" s="107" t="s">
        <v>0</v>
      </c>
    </row>
    <row r="86" spans="3:15" s="18" customFormat="1" x14ac:dyDescent="0.2">
      <c r="C86" s="107" t="s">
        <v>0</v>
      </c>
      <c r="D86" s="107" t="s">
        <v>0</v>
      </c>
      <c r="N86" s="107" t="s">
        <v>0</v>
      </c>
      <c r="O86" s="107" t="s">
        <v>0</v>
      </c>
    </row>
    <row r="87" spans="3:15" s="18" customFormat="1" x14ac:dyDescent="0.2">
      <c r="C87" s="107" t="s">
        <v>0</v>
      </c>
      <c r="D87" s="107" t="s">
        <v>0</v>
      </c>
      <c r="N87" s="107" t="s">
        <v>0</v>
      </c>
      <c r="O87" s="107" t="s">
        <v>0</v>
      </c>
    </row>
    <row r="88" spans="3:15" s="18" customFormat="1" x14ac:dyDescent="0.2">
      <c r="C88" s="107" t="s">
        <v>0</v>
      </c>
      <c r="D88" s="107" t="s">
        <v>0</v>
      </c>
      <c r="N88" s="107" t="s">
        <v>0</v>
      </c>
      <c r="O88" s="107" t="s">
        <v>0</v>
      </c>
    </row>
    <row r="89" spans="3:15" s="18" customFormat="1" x14ac:dyDescent="0.2">
      <c r="C89" s="107" t="s">
        <v>0</v>
      </c>
      <c r="D89" s="107" t="s">
        <v>0</v>
      </c>
      <c r="N89" s="107" t="s">
        <v>0</v>
      </c>
      <c r="O89" s="107" t="s">
        <v>0</v>
      </c>
    </row>
    <row r="90" spans="3:15" s="18" customFormat="1" x14ac:dyDescent="0.2">
      <c r="C90" s="107" t="s">
        <v>0</v>
      </c>
      <c r="D90" s="107" t="s">
        <v>0</v>
      </c>
      <c r="N90" s="107" t="s">
        <v>0</v>
      </c>
      <c r="O90" s="107" t="s">
        <v>0</v>
      </c>
    </row>
    <row r="91" spans="3:15" s="18" customFormat="1" x14ac:dyDescent="0.2">
      <c r="C91" s="107" t="s">
        <v>0</v>
      </c>
      <c r="D91" s="107" t="s">
        <v>0</v>
      </c>
      <c r="N91" s="107" t="s">
        <v>0</v>
      </c>
      <c r="O91" s="107" t="s">
        <v>0</v>
      </c>
    </row>
    <row r="92" spans="3:15" s="18" customFormat="1" x14ac:dyDescent="0.2">
      <c r="C92" s="107" t="s">
        <v>0</v>
      </c>
      <c r="D92" s="107" t="s">
        <v>0</v>
      </c>
      <c r="N92" s="107" t="s">
        <v>0</v>
      </c>
      <c r="O92" s="107" t="s">
        <v>0</v>
      </c>
    </row>
    <row r="93" spans="3:15" s="18" customFormat="1" x14ac:dyDescent="0.2">
      <c r="C93" s="107" t="s">
        <v>0</v>
      </c>
      <c r="D93" s="107" t="s">
        <v>0</v>
      </c>
      <c r="N93" s="107" t="s">
        <v>0</v>
      </c>
      <c r="O93" s="107" t="s">
        <v>0</v>
      </c>
    </row>
    <row r="94" spans="3:15" s="18" customFormat="1" x14ac:dyDescent="0.2">
      <c r="C94" s="107" t="s">
        <v>0</v>
      </c>
      <c r="D94" s="107" t="s">
        <v>0</v>
      </c>
      <c r="N94" s="107" t="s">
        <v>0</v>
      </c>
      <c r="O94" s="107" t="s">
        <v>0</v>
      </c>
    </row>
    <row r="95" spans="3:15" s="18" customFormat="1" x14ac:dyDescent="0.2">
      <c r="C95" s="107" t="s">
        <v>0</v>
      </c>
      <c r="D95" s="107" t="s">
        <v>0</v>
      </c>
      <c r="N95" s="107" t="s">
        <v>0</v>
      </c>
      <c r="O95" s="107" t="s">
        <v>0</v>
      </c>
    </row>
    <row r="96" spans="3:15" s="18" customFormat="1" x14ac:dyDescent="0.2">
      <c r="C96" s="107" t="s">
        <v>0</v>
      </c>
      <c r="D96" s="107" t="s">
        <v>0</v>
      </c>
      <c r="N96" s="107" t="s">
        <v>0</v>
      </c>
      <c r="O96" s="107" t="s">
        <v>0</v>
      </c>
    </row>
    <row r="97" spans="3:15" s="18" customFormat="1" x14ac:dyDescent="0.2">
      <c r="C97" s="107" t="s">
        <v>0</v>
      </c>
      <c r="D97" s="107" t="s">
        <v>0</v>
      </c>
      <c r="N97" s="107" t="s">
        <v>0</v>
      </c>
      <c r="O97" s="107" t="s">
        <v>0</v>
      </c>
    </row>
    <row r="98" spans="3:15" s="18" customFormat="1" x14ac:dyDescent="0.2">
      <c r="C98" s="107" t="s">
        <v>0</v>
      </c>
      <c r="D98" s="107" t="s">
        <v>0</v>
      </c>
      <c r="N98" s="107" t="s">
        <v>0</v>
      </c>
      <c r="O98" s="107" t="s">
        <v>0</v>
      </c>
    </row>
    <row r="99" spans="3:15" s="18" customFormat="1" x14ac:dyDescent="0.2">
      <c r="C99" s="107" t="s">
        <v>0</v>
      </c>
      <c r="D99" s="107" t="s">
        <v>0</v>
      </c>
      <c r="N99" s="107" t="s">
        <v>0</v>
      </c>
      <c r="O99" s="107" t="s">
        <v>0</v>
      </c>
    </row>
    <row r="100" spans="3:15" s="18" customFormat="1" x14ac:dyDescent="0.2">
      <c r="C100" s="107" t="s">
        <v>0</v>
      </c>
      <c r="D100" s="107" t="s">
        <v>0</v>
      </c>
      <c r="N100" s="107" t="s">
        <v>0</v>
      </c>
      <c r="O100" s="107" t="s">
        <v>0</v>
      </c>
    </row>
    <row r="101" spans="3:15" s="18" customFormat="1" x14ac:dyDescent="0.2">
      <c r="C101" s="107" t="s">
        <v>0</v>
      </c>
      <c r="D101" s="107" t="s">
        <v>0</v>
      </c>
      <c r="N101" s="107" t="s">
        <v>0</v>
      </c>
      <c r="O101" s="107" t="s">
        <v>0</v>
      </c>
    </row>
    <row r="102" spans="3:15" s="18" customFormat="1" x14ac:dyDescent="0.2">
      <c r="C102" s="107" t="s">
        <v>0</v>
      </c>
      <c r="D102" s="107" t="s">
        <v>0</v>
      </c>
      <c r="N102" s="107" t="s">
        <v>0</v>
      </c>
      <c r="O102" s="107" t="s">
        <v>0</v>
      </c>
    </row>
    <row r="103" spans="3:15" s="18" customFormat="1" x14ac:dyDescent="0.2">
      <c r="C103" s="107" t="s">
        <v>0</v>
      </c>
      <c r="D103" s="107" t="s">
        <v>0</v>
      </c>
      <c r="N103" s="107" t="s">
        <v>0</v>
      </c>
      <c r="O103" s="107" t="s">
        <v>0</v>
      </c>
    </row>
    <row r="104" spans="3:15" s="18" customFormat="1" x14ac:dyDescent="0.2">
      <c r="C104" s="107" t="s">
        <v>0</v>
      </c>
      <c r="D104" s="107" t="s">
        <v>0</v>
      </c>
      <c r="N104" s="107" t="s">
        <v>0</v>
      </c>
      <c r="O104" s="107" t="s">
        <v>0</v>
      </c>
    </row>
    <row r="105" spans="3:15" s="18" customFormat="1" x14ac:dyDescent="0.2">
      <c r="C105" s="107" t="s">
        <v>0</v>
      </c>
      <c r="D105" s="107" t="s">
        <v>0</v>
      </c>
      <c r="N105" s="107" t="s">
        <v>0</v>
      </c>
      <c r="O105" s="107" t="s">
        <v>0</v>
      </c>
    </row>
    <row r="106" spans="3:15" s="18" customFormat="1" x14ac:dyDescent="0.2">
      <c r="C106" s="107" t="s">
        <v>0</v>
      </c>
      <c r="D106" s="107" t="s">
        <v>0</v>
      </c>
      <c r="N106" s="107" t="s">
        <v>0</v>
      </c>
      <c r="O106" s="107" t="s">
        <v>0</v>
      </c>
    </row>
    <row r="107" spans="3:15" s="18" customFormat="1" x14ac:dyDescent="0.2">
      <c r="C107" s="107" t="s">
        <v>0</v>
      </c>
      <c r="D107" s="107" t="s">
        <v>0</v>
      </c>
      <c r="N107" s="107" t="s">
        <v>0</v>
      </c>
      <c r="O107" s="107" t="s">
        <v>0</v>
      </c>
    </row>
    <row r="108" spans="3:15" s="18" customFormat="1" x14ac:dyDescent="0.2">
      <c r="C108" s="107" t="s">
        <v>0</v>
      </c>
      <c r="D108" s="107" t="s">
        <v>0</v>
      </c>
      <c r="N108" s="107" t="s">
        <v>0</v>
      </c>
      <c r="O108" s="107" t="s">
        <v>0</v>
      </c>
    </row>
    <row r="109" spans="3:15" s="18" customFormat="1" x14ac:dyDescent="0.2">
      <c r="C109" s="107" t="s">
        <v>0</v>
      </c>
      <c r="D109" s="107" t="s">
        <v>0</v>
      </c>
      <c r="N109" s="107" t="s">
        <v>0</v>
      </c>
      <c r="O109" s="107" t="s">
        <v>0</v>
      </c>
    </row>
    <row r="110" spans="3:15" s="18" customFormat="1" x14ac:dyDescent="0.2">
      <c r="C110" s="107" t="s">
        <v>0</v>
      </c>
      <c r="D110" s="107" t="s">
        <v>0</v>
      </c>
      <c r="N110" s="107" t="s">
        <v>0</v>
      </c>
      <c r="O110" s="107" t="s">
        <v>0</v>
      </c>
    </row>
    <row r="111" spans="3:15" s="18" customFormat="1" x14ac:dyDescent="0.2">
      <c r="C111" s="107" t="s">
        <v>0</v>
      </c>
      <c r="D111" s="107" t="s">
        <v>0</v>
      </c>
      <c r="N111" s="107" t="s">
        <v>0</v>
      </c>
      <c r="O111" s="107" t="s">
        <v>0</v>
      </c>
    </row>
    <row r="112" spans="3:15" s="18" customFormat="1" x14ac:dyDescent="0.2">
      <c r="C112" s="107" t="s">
        <v>0</v>
      </c>
      <c r="D112" s="107" t="s">
        <v>0</v>
      </c>
      <c r="N112" s="107" t="s">
        <v>0</v>
      </c>
      <c r="O112" s="107" t="s">
        <v>0</v>
      </c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</sheetData>
  <mergeCells count="1">
    <mergeCell ref="H3:J3"/>
  </mergeCells>
  <printOptions horizontalCentered="1"/>
  <pageMargins left="0" right="0" top="0.59055118110236227" bottom="0.98425196850393704" header="0.51181102362204722" footer="0.51181102362204722"/>
  <pageSetup paperSize="9" scale="9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3" tint="0.59999389629810485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7" width="7.7109375" style="108" customWidth="1"/>
    <col min="8" max="9" width="10.140625" style="108" customWidth="1"/>
    <col min="10" max="13" width="7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123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124</v>
      </c>
      <c r="F3" s="22" t="s">
        <v>125</v>
      </c>
      <c r="G3" s="22" t="s">
        <v>126</v>
      </c>
      <c r="H3" s="173" t="s">
        <v>127</v>
      </c>
      <c r="I3" s="174"/>
      <c r="J3" s="175"/>
      <c r="K3" s="22" t="s">
        <v>128</v>
      </c>
      <c r="L3" s="22" t="s">
        <v>129</v>
      </c>
      <c r="M3" s="22" t="s">
        <v>130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154728</v>
      </c>
      <c r="F4" s="27">
        <f t="shared" ref="F4:M4" si="0">F5+F8+F47</f>
        <v>177937</v>
      </c>
      <c r="G4" s="27">
        <f t="shared" si="0"/>
        <v>198867</v>
      </c>
      <c r="H4" s="28">
        <f t="shared" si="0"/>
        <v>213724</v>
      </c>
      <c r="I4" s="27">
        <f t="shared" si="0"/>
        <v>212332</v>
      </c>
      <c r="J4" s="29">
        <f t="shared" si="0"/>
        <v>215034</v>
      </c>
      <c r="K4" s="27">
        <f t="shared" si="0"/>
        <v>224392</v>
      </c>
      <c r="L4" s="27">
        <f t="shared" si="0"/>
        <v>233200.2</v>
      </c>
      <c r="M4" s="27">
        <f t="shared" si="0"/>
        <v>243942.24299999999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108027</v>
      </c>
      <c r="F5" s="59">
        <f t="shared" ref="F5:M5" si="1">SUM(F6:F7)</f>
        <v>123834</v>
      </c>
      <c r="G5" s="59">
        <f t="shared" si="1"/>
        <v>140513</v>
      </c>
      <c r="H5" s="60">
        <f t="shared" si="1"/>
        <v>159537</v>
      </c>
      <c r="I5" s="59">
        <f t="shared" si="1"/>
        <v>145513</v>
      </c>
      <c r="J5" s="61">
        <f t="shared" si="1"/>
        <v>147550</v>
      </c>
      <c r="K5" s="59">
        <f t="shared" si="1"/>
        <v>167365</v>
      </c>
      <c r="L5" s="59">
        <f t="shared" si="1"/>
        <v>175631</v>
      </c>
      <c r="M5" s="59">
        <f t="shared" si="1"/>
        <v>184953.652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93274</v>
      </c>
      <c r="F6" s="36">
        <v>106952</v>
      </c>
      <c r="G6" s="36">
        <v>121569</v>
      </c>
      <c r="H6" s="37">
        <v>138619</v>
      </c>
      <c r="I6" s="36">
        <v>126595</v>
      </c>
      <c r="J6" s="38">
        <v>128416</v>
      </c>
      <c r="K6" s="36">
        <v>144804</v>
      </c>
      <c r="L6" s="36">
        <v>152351</v>
      </c>
      <c r="M6" s="36">
        <v>160424.85399999999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14753</v>
      </c>
      <c r="F7" s="51">
        <v>16882</v>
      </c>
      <c r="G7" s="51">
        <v>18944</v>
      </c>
      <c r="H7" s="52">
        <v>20918</v>
      </c>
      <c r="I7" s="51">
        <v>18918</v>
      </c>
      <c r="J7" s="53">
        <v>19134</v>
      </c>
      <c r="K7" s="51">
        <v>22561</v>
      </c>
      <c r="L7" s="51">
        <v>23280</v>
      </c>
      <c r="M7" s="51">
        <v>24528.797999999999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46548</v>
      </c>
      <c r="F8" s="59">
        <f t="shared" ref="F8:M8" si="2">SUM(F9:F46)</f>
        <v>53952</v>
      </c>
      <c r="G8" s="59">
        <f t="shared" si="2"/>
        <v>57826</v>
      </c>
      <c r="H8" s="60">
        <f t="shared" si="2"/>
        <v>54187</v>
      </c>
      <c r="I8" s="59">
        <f t="shared" si="2"/>
        <v>66819</v>
      </c>
      <c r="J8" s="61">
        <f t="shared" si="2"/>
        <v>67484</v>
      </c>
      <c r="K8" s="59">
        <f t="shared" si="2"/>
        <v>57027</v>
      </c>
      <c r="L8" s="59">
        <f t="shared" si="2"/>
        <v>57569.2</v>
      </c>
      <c r="M8" s="59">
        <f t="shared" si="2"/>
        <v>58988.590999999979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388</v>
      </c>
      <c r="F9" s="36">
        <v>70</v>
      </c>
      <c r="G9" s="36">
        <v>40</v>
      </c>
      <c r="H9" s="37">
        <v>148</v>
      </c>
      <c r="I9" s="36">
        <v>89</v>
      </c>
      <c r="J9" s="38">
        <v>82</v>
      </c>
      <c r="K9" s="36">
        <v>148</v>
      </c>
      <c r="L9" s="36">
        <v>162</v>
      </c>
      <c r="M9" s="36">
        <v>171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1276</v>
      </c>
      <c r="F10" s="44">
        <v>1661</v>
      </c>
      <c r="G10" s="44">
        <v>557</v>
      </c>
      <c r="H10" s="45">
        <v>1293</v>
      </c>
      <c r="I10" s="44">
        <v>1255</v>
      </c>
      <c r="J10" s="46">
        <v>1647</v>
      </c>
      <c r="K10" s="44">
        <v>1067</v>
      </c>
      <c r="L10" s="44">
        <v>1113</v>
      </c>
      <c r="M10" s="44">
        <v>1172.3319999999999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1603</v>
      </c>
      <c r="F11" s="44">
        <v>1108</v>
      </c>
      <c r="G11" s="44">
        <v>994</v>
      </c>
      <c r="H11" s="45">
        <v>1277</v>
      </c>
      <c r="I11" s="44">
        <v>1056</v>
      </c>
      <c r="J11" s="46">
        <v>804</v>
      </c>
      <c r="K11" s="44">
        <v>1066</v>
      </c>
      <c r="L11" s="44">
        <v>300</v>
      </c>
      <c r="M11" s="44">
        <v>315.87899999999996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8499</v>
      </c>
      <c r="F12" s="44">
        <v>7605</v>
      </c>
      <c r="G12" s="44">
        <v>10076</v>
      </c>
      <c r="H12" s="45">
        <v>3000</v>
      </c>
      <c r="I12" s="44">
        <v>4188</v>
      </c>
      <c r="J12" s="46">
        <v>4559</v>
      </c>
      <c r="K12" s="44">
        <v>4123</v>
      </c>
      <c r="L12" s="44">
        <v>4049</v>
      </c>
      <c r="M12" s="44">
        <v>3359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336</v>
      </c>
      <c r="F13" s="44">
        <v>972</v>
      </c>
      <c r="G13" s="44">
        <v>346</v>
      </c>
      <c r="H13" s="45">
        <v>650</v>
      </c>
      <c r="I13" s="44">
        <v>650</v>
      </c>
      <c r="J13" s="46">
        <v>678</v>
      </c>
      <c r="K13" s="44">
        <v>685</v>
      </c>
      <c r="L13" s="44">
        <v>713</v>
      </c>
      <c r="M13" s="44">
        <v>751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819</v>
      </c>
      <c r="F14" s="44">
        <v>1009</v>
      </c>
      <c r="G14" s="44">
        <v>1034</v>
      </c>
      <c r="H14" s="45">
        <v>1266</v>
      </c>
      <c r="I14" s="44">
        <v>1200</v>
      </c>
      <c r="J14" s="46">
        <v>1087</v>
      </c>
      <c r="K14" s="44">
        <v>1288</v>
      </c>
      <c r="L14" s="44">
        <v>1364</v>
      </c>
      <c r="M14" s="44">
        <v>1425.5069999999998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807</v>
      </c>
      <c r="F15" s="44">
        <v>779</v>
      </c>
      <c r="G15" s="44">
        <v>1080</v>
      </c>
      <c r="H15" s="45">
        <v>2013</v>
      </c>
      <c r="I15" s="44">
        <v>1353</v>
      </c>
      <c r="J15" s="46">
        <v>1000</v>
      </c>
      <c r="K15" s="44">
        <v>1751</v>
      </c>
      <c r="L15" s="44">
        <v>2561</v>
      </c>
      <c r="M15" s="44">
        <v>2695.9609999999998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16184</v>
      </c>
      <c r="F16" s="44">
        <v>19559</v>
      </c>
      <c r="G16" s="44">
        <v>24713</v>
      </c>
      <c r="H16" s="45">
        <v>22281</v>
      </c>
      <c r="I16" s="44">
        <v>21989</v>
      </c>
      <c r="J16" s="46">
        <v>22655</v>
      </c>
      <c r="K16" s="44">
        <v>17391</v>
      </c>
      <c r="L16" s="44">
        <v>18636</v>
      </c>
      <c r="M16" s="44">
        <v>19625.006000000001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663</v>
      </c>
      <c r="F17" s="44">
        <v>1127</v>
      </c>
      <c r="G17" s="44">
        <v>1401</v>
      </c>
      <c r="H17" s="45">
        <v>815</v>
      </c>
      <c r="I17" s="44">
        <v>8209</v>
      </c>
      <c r="J17" s="46">
        <v>8065</v>
      </c>
      <c r="K17" s="44">
        <v>2262</v>
      </c>
      <c r="L17" s="44">
        <v>3562</v>
      </c>
      <c r="M17" s="44">
        <v>3397.6189999999997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0</v>
      </c>
      <c r="F18" s="44">
        <v>0</v>
      </c>
      <c r="G18" s="44">
        <v>0</v>
      </c>
      <c r="H18" s="45">
        <v>0</v>
      </c>
      <c r="I18" s="44">
        <v>0</v>
      </c>
      <c r="J18" s="46">
        <v>0</v>
      </c>
      <c r="K18" s="44">
        <v>0</v>
      </c>
      <c r="L18" s="44">
        <v>0</v>
      </c>
      <c r="M18" s="44">
        <v>0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294</v>
      </c>
      <c r="F21" s="44">
        <v>9</v>
      </c>
      <c r="G21" s="44">
        <v>35</v>
      </c>
      <c r="H21" s="45">
        <v>178</v>
      </c>
      <c r="I21" s="44">
        <v>125</v>
      </c>
      <c r="J21" s="46">
        <v>179</v>
      </c>
      <c r="K21" s="44">
        <v>176</v>
      </c>
      <c r="L21" s="44">
        <v>218</v>
      </c>
      <c r="M21" s="44">
        <v>229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376</v>
      </c>
      <c r="F22" s="44">
        <v>1961</v>
      </c>
      <c r="G22" s="44">
        <v>574</v>
      </c>
      <c r="H22" s="45">
        <v>1575</v>
      </c>
      <c r="I22" s="44">
        <v>1532</v>
      </c>
      <c r="J22" s="46">
        <v>3633</v>
      </c>
      <c r="K22" s="44">
        <v>1472</v>
      </c>
      <c r="L22" s="44">
        <v>1716</v>
      </c>
      <c r="M22" s="44">
        <v>1806.0340000000001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503</v>
      </c>
      <c r="F23" s="44">
        <v>3529</v>
      </c>
      <c r="G23" s="44">
        <v>1692</v>
      </c>
      <c r="H23" s="45">
        <v>971</v>
      </c>
      <c r="I23" s="44">
        <v>1101</v>
      </c>
      <c r="J23" s="46">
        <v>934</v>
      </c>
      <c r="K23" s="44">
        <v>1142</v>
      </c>
      <c r="L23" s="44">
        <v>4034</v>
      </c>
      <c r="M23" s="44">
        <v>3894.2330000000002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53</v>
      </c>
      <c r="F24" s="44">
        <v>69</v>
      </c>
      <c r="G24" s="44">
        <v>48</v>
      </c>
      <c r="H24" s="45">
        <v>132</v>
      </c>
      <c r="I24" s="44">
        <v>127</v>
      </c>
      <c r="J24" s="46">
        <v>82</v>
      </c>
      <c r="K24" s="44">
        <v>65</v>
      </c>
      <c r="L24" s="44">
        <v>145</v>
      </c>
      <c r="M24" s="44">
        <v>150.505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0</v>
      </c>
      <c r="F25" s="44">
        <v>0</v>
      </c>
      <c r="G25" s="44">
        <v>0</v>
      </c>
      <c r="H25" s="45">
        <v>382</v>
      </c>
      <c r="I25" s="44">
        <v>731</v>
      </c>
      <c r="J25" s="46">
        <v>900</v>
      </c>
      <c r="K25" s="44">
        <v>595</v>
      </c>
      <c r="L25" s="44">
        <v>835</v>
      </c>
      <c r="M25" s="44">
        <v>1110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0</v>
      </c>
      <c r="J27" s="46">
        <v>0</v>
      </c>
      <c r="K27" s="44">
        <v>0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137</v>
      </c>
      <c r="F29" s="44">
        <v>222</v>
      </c>
      <c r="G29" s="44">
        <v>212</v>
      </c>
      <c r="H29" s="45">
        <v>0</v>
      </c>
      <c r="I29" s="44">
        <v>0</v>
      </c>
      <c r="J29" s="46">
        <v>0</v>
      </c>
      <c r="K29" s="44">
        <v>0</v>
      </c>
      <c r="L29" s="44">
        <v>0</v>
      </c>
      <c r="M29" s="44">
        <v>0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14</v>
      </c>
      <c r="F30" s="44">
        <v>0</v>
      </c>
      <c r="G30" s="44">
        <v>0</v>
      </c>
      <c r="H30" s="45">
        <v>0</v>
      </c>
      <c r="I30" s="44">
        <v>0</v>
      </c>
      <c r="J30" s="46">
        <v>0</v>
      </c>
      <c r="K30" s="44">
        <v>0</v>
      </c>
      <c r="L30" s="44">
        <v>0</v>
      </c>
      <c r="M30" s="44">
        <v>0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2</v>
      </c>
      <c r="F31" s="44">
        <v>0</v>
      </c>
      <c r="G31" s="44">
        <v>0</v>
      </c>
      <c r="H31" s="45">
        <v>0</v>
      </c>
      <c r="I31" s="44">
        <v>0</v>
      </c>
      <c r="J31" s="46">
        <v>0</v>
      </c>
      <c r="K31" s="44">
        <v>0</v>
      </c>
      <c r="L31" s="44">
        <v>0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10</v>
      </c>
      <c r="F32" s="44">
        <v>222</v>
      </c>
      <c r="G32" s="44">
        <v>37</v>
      </c>
      <c r="H32" s="45">
        <v>0</v>
      </c>
      <c r="I32" s="44">
        <v>0</v>
      </c>
      <c r="J32" s="46">
        <v>0</v>
      </c>
      <c r="K32" s="44">
        <v>0</v>
      </c>
      <c r="L32" s="44">
        <v>0</v>
      </c>
      <c r="M32" s="44">
        <v>0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0</v>
      </c>
      <c r="F33" s="44">
        <v>3</v>
      </c>
      <c r="G33" s="44">
        <v>1</v>
      </c>
      <c r="H33" s="45">
        <v>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0</v>
      </c>
      <c r="G34" s="44">
        <v>0</v>
      </c>
      <c r="H34" s="45">
        <v>0</v>
      </c>
      <c r="I34" s="44">
        <v>0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0</v>
      </c>
      <c r="I36" s="44">
        <v>0</v>
      </c>
      <c r="J36" s="46">
        <v>0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40</v>
      </c>
      <c r="F37" s="44">
        <v>73</v>
      </c>
      <c r="G37" s="44">
        <v>57</v>
      </c>
      <c r="H37" s="45">
        <v>753</v>
      </c>
      <c r="I37" s="44">
        <v>653</v>
      </c>
      <c r="J37" s="46">
        <v>468</v>
      </c>
      <c r="K37" s="44">
        <v>556</v>
      </c>
      <c r="L37" s="44">
        <v>450</v>
      </c>
      <c r="M37" s="44">
        <v>473.34199999999998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3236</v>
      </c>
      <c r="F38" s="44">
        <v>3669</v>
      </c>
      <c r="G38" s="44">
        <v>3557</v>
      </c>
      <c r="H38" s="45">
        <v>5402</v>
      </c>
      <c r="I38" s="44">
        <v>4950</v>
      </c>
      <c r="J38" s="46">
        <v>4570</v>
      </c>
      <c r="K38" s="44">
        <v>5560</v>
      </c>
      <c r="L38" s="44">
        <v>4675</v>
      </c>
      <c r="M38" s="44">
        <v>4921.4269999999997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59</v>
      </c>
      <c r="F39" s="44">
        <v>987</v>
      </c>
      <c r="G39" s="44">
        <v>1180</v>
      </c>
      <c r="H39" s="45">
        <v>300</v>
      </c>
      <c r="I39" s="44">
        <v>1005</v>
      </c>
      <c r="J39" s="46">
        <v>975</v>
      </c>
      <c r="K39" s="44">
        <v>814</v>
      </c>
      <c r="L39" s="44">
        <v>438.2</v>
      </c>
      <c r="M39" s="44">
        <v>231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7</v>
      </c>
      <c r="F40" s="44">
        <v>0</v>
      </c>
      <c r="G40" s="44">
        <v>0</v>
      </c>
      <c r="H40" s="45">
        <v>0</v>
      </c>
      <c r="I40" s="44">
        <v>0</v>
      </c>
      <c r="J40" s="46">
        <v>0</v>
      </c>
      <c r="K40" s="44">
        <v>0</v>
      </c>
      <c r="L40" s="44">
        <v>19</v>
      </c>
      <c r="M40" s="44">
        <v>20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0</v>
      </c>
      <c r="F41" s="44">
        <v>0</v>
      </c>
      <c r="G41" s="44">
        <v>0</v>
      </c>
      <c r="H41" s="45">
        <v>0</v>
      </c>
      <c r="I41" s="44">
        <v>90</v>
      </c>
      <c r="J41" s="46">
        <v>80</v>
      </c>
      <c r="K41" s="44">
        <v>0</v>
      </c>
      <c r="L41" s="44">
        <v>0</v>
      </c>
      <c r="M41" s="44">
        <v>0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9532</v>
      </c>
      <c r="F42" s="44">
        <v>5771</v>
      </c>
      <c r="G42" s="44">
        <v>6008</v>
      </c>
      <c r="H42" s="45">
        <v>7397</v>
      </c>
      <c r="I42" s="44">
        <v>7342</v>
      </c>
      <c r="J42" s="46">
        <v>6505</v>
      </c>
      <c r="K42" s="44">
        <v>7845</v>
      </c>
      <c r="L42" s="44">
        <v>8418</v>
      </c>
      <c r="M42" s="44">
        <v>8865.2929999999997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1367</v>
      </c>
      <c r="F43" s="44">
        <v>2176</v>
      </c>
      <c r="G43" s="44">
        <v>3408</v>
      </c>
      <c r="H43" s="45">
        <v>3151</v>
      </c>
      <c r="I43" s="44">
        <v>8050</v>
      </c>
      <c r="J43" s="46">
        <v>7578</v>
      </c>
      <c r="K43" s="44">
        <v>7789</v>
      </c>
      <c r="L43" s="44">
        <v>2897</v>
      </c>
      <c r="M43" s="44">
        <v>3044.7020000000002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84</v>
      </c>
      <c r="F44" s="44">
        <v>254</v>
      </c>
      <c r="G44" s="44">
        <v>161</v>
      </c>
      <c r="H44" s="45">
        <v>740</v>
      </c>
      <c r="I44" s="44">
        <v>532</v>
      </c>
      <c r="J44" s="46">
        <v>381</v>
      </c>
      <c r="K44" s="44">
        <v>739</v>
      </c>
      <c r="L44" s="44">
        <v>806</v>
      </c>
      <c r="M44" s="44">
        <v>848.21899999999994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259</v>
      </c>
      <c r="F45" s="44">
        <v>1117</v>
      </c>
      <c r="G45" s="44">
        <v>615</v>
      </c>
      <c r="H45" s="45">
        <v>463</v>
      </c>
      <c r="I45" s="44">
        <v>592</v>
      </c>
      <c r="J45" s="46">
        <v>622</v>
      </c>
      <c r="K45" s="44">
        <v>493</v>
      </c>
      <c r="L45" s="44">
        <v>458</v>
      </c>
      <c r="M45" s="44">
        <v>481.53199999999993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0</v>
      </c>
      <c r="G46" s="51">
        <v>0</v>
      </c>
      <c r="H46" s="52">
        <v>0</v>
      </c>
      <c r="I46" s="51">
        <v>0</v>
      </c>
      <c r="J46" s="53">
        <v>0</v>
      </c>
      <c r="K46" s="51">
        <v>0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153</v>
      </c>
      <c r="F47" s="59">
        <f t="shared" ref="F47:M47" si="3">SUM(F48:F49)</f>
        <v>151</v>
      </c>
      <c r="G47" s="59">
        <f t="shared" si="3"/>
        <v>528</v>
      </c>
      <c r="H47" s="60">
        <f t="shared" si="3"/>
        <v>0</v>
      </c>
      <c r="I47" s="59">
        <f t="shared" si="3"/>
        <v>0</v>
      </c>
      <c r="J47" s="61">
        <f t="shared" si="3"/>
        <v>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153</v>
      </c>
      <c r="F48" s="36">
        <v>151</v>
      </c>
      <c r="G48" s="36">
        <v>528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1060</v>
      </c>
      <c r="F51" s="27">
        <f t="shared" ref="F51:M51" si="4">F52+F59+F62+F63+F64+F72+F73</f>
        <v>977</v>
      </c>
      <c r="G51" s="27">
        <f t="shared" si="4"/>
        <v>406</v>
      </c>
      <c r="H51" s="28">
        <f t="shared" si="4"/>
        <v>336</v>
      </c>
      <c r="I51" s="27">
        <f t="shared" si="4"/>
        <v>3512</v>
      </c>
      <c r="J51" s="29">
        <f t="shared" si="4"/>
        <v>3487</v>
      </c>
      <c r="K51" s="27">
        <f t="shared" si="4"/>
        <v>332</v>
      </c>
      <c r="L51" s="27">
        <f t="shared" si="4"/>
        <v>347</v>
      </c>
      <c r="M51" s="27">
        <f t="shared" si="4"/>
        <v>365.4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1</v>
      </c>
      <c r="F52" s="36">
        <f t="shared" ref="F52:M52" si="5">F53+F56</f>
        <v>0</v>
      </c>
      <c r="G52" s="36">
        <f t="shared" si="5"/>
        <v>0</v>
      </c>
      <c r="H52" s="37">
        <f t="shared" si="5"/>
        <v>0</v>
      </c>
      <c r="I52" s="36">
        <f t="shared" si="5"/>
        <v>0</v>
      </c>
      <c r="J52" s="38">
        <f t="shared" si="5"/>
        <v>0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1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1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9">
        <f>SUM(E57:E58)</f>
        <v>0</v>
      </c>
      <c r="F56" s="59">
        <f t="shared" ref="F56:M56" si="7">SUM(F57:F58)</f>
        <v>0</v>
      </c>
      <c r="G56" s="59">
        <f t="shared" si="7"/>
        <v>0</v>
      </c>
      <c r="H56" s="60">
        <f t="shared" si="7"/>
        <v>0</v>
      </c>
      <c r="I56" s="59">
        <f t="shared" si="7"/>
        <v>0</v>
      </c>
      <c r="J56" s="61">
        <f t="shared" si="7"/>
        <v>0</v>
      </c>
      <c r="K56" s="59">
        <f t="shared" si="7"/>
        <v>0</v>
      </c>
      <c r="L56" s="59">
        <f t="shared" si="7"/>
        <v>0</v>
      </c>
      <c r="M56" s="59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0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0</v>
      </c>
      <c r="G59" s="59">
        <f t="shared" si="8"/>
        <v>0</v>
      </c>
      <c r="H59" s="60">
        <f t="shared" si="8"/>
        <v>0</v>
      </c>
      <c r="I59" s="59">
        <f t="shared" si="8"/>
        <v>0</v>
      </c>
      <c r="J59" s="61">
        <f t="shared" si="8"/>
        <v>0</v>
      </c>
      <c r="K59" s="59">
        <f t="shared" si="8"/>
        <v>0</v>
      </c>
      <c r="L59" s="59">
        <f t="shared" si="8"/>
        <v>0</v>
      </c>
      <c r="M59" s="59">
        <f t="shared" si="8"/>
        <v>0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0</v>
      </c>
      <c r="G61" s="51">
        <v>0</v>
      </c>
      <c r="H61" s="52">
        <v>0</v>
      </c>
      <c r="I61" s="51">
        <v>0</v>
      </c>
      <c r="J61" s="53">
        <v>0</v>
      </c>
      <c r="K61" s="51">
        <v>0</v>
      </c>
      <c r="L61" s="51">
        <v>0</v>
      </c>
      <c r="M61" s="51">
        <v>0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8" t="s">
        <v>0</v>
      </c>
      <c r="E64" s="51">
        <f>E65+E68</f>
        <v>0</v>
      </c>
      <c r="F64" s="51">
        <f t="shared" ref="F64:M64" si="9">F65+F68</f>
        <v>12</v>
      </c>
      <c r="G64" s="51">
        <f t="shared" si="9"/>
        <v>9</v>
      </c>
      <c r="H64" s="52">
        <f t="shared" si="9"/>
        <v>20</v>
      </c>
      <c r="I64" s="51">
        <f t="shared" si="9"/>
        <v>2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12</v>
      </c>
      <c r="G65" s="59">
        <f t="shared" si="10"/>
        <v>9</v>
      </c>
      <c r="H65" s="60">
        <f t="shared" si="10"/>
        <v>20</v>
      </c>
      <c r="I65" s="59">
        <f t="shared" si="10"/>
        <v>2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12</v>
      </c>
      <c r="G67" s="51">
        <v>9</v>
      </c>
      <c r="H67" s="52">
        <v>20</v>
      </c>
      <c r="I67" s="51">
        <v>2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0</v>
      </c>
      <c r="F72" s="44">
        <v>0</v>
      </c>
      <c r="G72" s="44">
        <v>0</v>
      </c>
      <c r="H72" s="45">
        <v>0</v>
      </c>
      <c r="I72" s="44">
        <v>0</v>
      </c>
      <c r="J72" s="46">
        <v>0</v>
      </c>
      <c r="K72" s="44">
        <v>0</v>
      </c>
      <c r="L72" s="44">
        <v>0</v>
      </c>
      <c r="M72" s="44">
        <v>0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1059</v>
      </c>
      <c r="F73" s="44">
        <f t="shared" ref="F73:M73" si="12">SUM(F74:F75)</f>
        <v>965</v>
      </c>
      <c r="G73" s="44">
        <f t="shared" si="12"/>
        <v>397</v>
      </c>
      <c r="H73" s="45">
        <f t="shared" si="12"/>
        <v>316</v>
      </c>
      <c r="I73" s="44">
        <f t="shared" si="12"/>
        <v>3510</v>
      </c>
      <c r="J73" s="46">
        <f t="shared" si="12"/>
        <v>3487</v>
      </c>
      <c r="K73" s="44">
        <f t="shared" si="12"/>
        <v>332</v>
      </c>
      <c r="L73" s="44">
        <f t="shared" si="12"/>
        <v>347</v>
      </c>
      <c r="M73" s="44">
        <f t="shared" si="12"/>
        <v>365.4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0</v>
      </c>
      <c r="F74" s="36">
        <v>0</v>
      </c>
      <c r="G74" s="36">
        <v>0</v>
      </c>
      <c r="H74" s="37">
        <v>0</v>
      </c>
      <c r="I74" s="36">
        <v>0</v>
      </c>
      <c r="J74" s="38">
        <v>0</v>
      </c>
      <c r="K74" s="36">
        <v>0</v>
      </c>
      <c r="L74" s="36">
        <v>0</v>
      </c>
      <c r="M74" s="36">
        <v>0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1059</v>
      </c>
      <c r="F75" s="51">
        <v>965</v>
      </c>
      <c r="G75" s="51">
        <v>397</v>
      </c>
      <c r="H75" s="52">
        <v>316</v>
      </c>
      <c r="I75" s="51">
        <v>3510</v>
      </c>
      <c r="J75" s="53">
        <v>3487</v>
      </c>
      <c r="K75" s="51">
        <v>332</v>
      </c>
      <c r="L75" s="51">
        <v>347</v>
      </c>
      <c r="M75" s="51">
        <v>365.4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6407</v>
      </c>
      <c r="F77" s="27">
        <f t="shared" ref="F77:M77" si="13">F78+F81+F84+F85+F86+F87+F88</f>
        <v>5920</v>
      </c>
      <c r="G77" s="27">
        <f t="shared" si="13"/>
        <v>6356</v>
      </c>
      <c r="H77" s="28">
        <f t="shared" si="13"/>
        <v>2295</v>
      </c>
      <c r="I77" s="27">
        <f t="shared" si="13"/>
        <v>3792</v>
      </c>
      <c r="J77" s="29">
        <f t="shared" si="13"/>
        <v>3825</v>
      </c>
      <c r="K77" s="27">
        <f t="shared" si="13"/>
        <v>2016</v>
      </c>
      <c r="L77" s="27">
        <f t="shared" si="13"/>
        <v>2500.8000000000002</v>
      </c>
      <c r="M77" s="27">
        <f t="shared" si="13"/>
        <v>2633.8820000000001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0</v>
      </c>
      <c r="F78" s="59">
        <f t="shared" ref="F78:M78" si="14">SUM(F79:F80)</f>
        <v>0</v>
      </c>
      <c r="G78" s="59">
        <f t="shared" si="14"/>
        <v>303</v>
      </c>
      <c r="H78" s="60">
        <f t="shared" si="14"/>
        <v>0</v>
      </c>
      <c r="I78" s="59">
        <f t="shared" si="14"/>
        <v>0</v>
      </c>
      <c r="J78" s="61">
        <f t="shared" si="14"/>
        <v>0</v>
      </c>
      <c r="K78" s="59">
        <f t="shared" si="14"/>
        <v>0</v>
      </c>
      <c r="L78" s="59">
        <f t="shared" si="14"/>
        <v>0</v>
      </c>
      <c r="M78" s="59">
        <f t="shared" si="14"/>
        <v>0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0</v>
      </c>
      <c r="F79" s="36">
        <v>0</v>
      </c>
      <c r="G79" s="36">
        <v>303</v>
      </c>
      <c r="H79" s="37">
        <v>0</v>
      </c>
      <c r="I79" s="36">
        <v>0</v>
      </c>
      <c r="J79" s="38">
        <v>0</v>
      </c>
      <c r="K79" s="36">
        <v>0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0</v>
      </c>
      <c r="H80" s="52">
        <v>0</v>
      </c>
      <c r="I80" s="51">
        <v>0</v>
      </c>
      <c r="J80" s="53">
        <v>0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6105</v>
      </c>
      <c r="F81" s="44">
        <f t="shared" ref="F81:M81" si="15">SUM(F82:F83)</f>
        <v>5920</v>
      </c>
      <c r="G81" s="44">
        <f t="shared" si="15"/>
        <v>5991</v>
      </c>
      <c r="H81" s="45">
        <f t="shared" si="15"/>
        <v>2295</v>
      </c>
      <c r="I81" s="44">
        <f t="shared" si="15"/>
        <v>3792</v>
      </c>
      <c r="J81" s="46">
        <f t="shared" si="15"/>
        <v>3825</v>
      </c>
      <c r="K81" s="44">
        <f t="shared" si="15"/>
        <v>2016</v>
      </c>
      <c r="L81" s="44">
        <f t="shared" si="15"/>
        <v>2500.8000000000002</v>
      </c>
      <c r="M81" s="44">
        <f t="shared" si="15"/>
        <v>2633.8820000000001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0</v>
      </c>
      <c r="G82" s="36">
        <v>0</v>
      </c>
      <c r="H82" s="37">
        <v>0</v>
      </c>
      <c r="I82" s="36">
        <v>0</v>
      </c>
      <c r="J82" s="38">
        <v>0</v>
      </c>
      <c r="K82" s="36">
        <v>0</v>
      </c>
      <c r="L82" s="36">
        <v>0</v>
      </c>
      <c r="M82" s="36">
        <v>0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6105</v>
      </c>
      <c r="F83" s="51">
        <v>5920</v>
      </c>
      <c r="G83" s="51">
        <v>5991</v>
      </c>
      <c r="H83" s="52">
        <v>2295</v>
      </c>
      <c r="I83" s="51">
        <v>3792</v>
      </c>
      <c r="J83" s="53">
        <v>3825</v>
      </c>
      <c r="K83" s="51">
        <v>2016</v>
      </c>
      <c r="L83" s="51">
        <v>2500.8000000000002</v>
      </c>
      <c r="M83" s="51">
        <v>2633.8820000000001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302</v>
      </c>
      <c r="F88" s="44">
        <v>0</v>
      </c>
      <c r="G88" s="44">
        <v>62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583</v>
      </c>
      <c r="F90" s="27">
        <v>138</v>
      </c>
      <c r="G90" s="27">
        <v>916</v>
      </c>
      <c r="H90" s="28">
        <v>0</v>
      </c>
      <c r="I90" s="27">
        <v>0</v>
      </c>
      <c r="J90" s="29">
        <v>138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162778</v>
      </c>
      <c r="F92" s="103">
        <f t="shared" ref="F92:M92" si="16">F4+F51+F77+F90</f>
        <v>184972</v>
      </c>
      <c r="G92" s="103">
        <f t="shared" si="16"/>
        <v>206545</v>
      </c>
      <c r="H92" s="104">
        <f t="shared" si="16"/>
        <v>216355</v>
      </c>
      <c r="I92" s="103">
        <f t="shared" si="16"/>
        <v>219636</v>
      </c>
      <c r="J92" s="105">
        <f t="shared" si="16"/>
        <v>222484</v>
      </c>
      <c r="K92" s="103">
        <f t="shared" si="16"/>
        <v>226740</v>
      </c>
      <c r="L92" s="103">
        <f t="shared" si="16"/>
        <v>236048</v>
      </c>
      <c r="M92" s="103">
        <f t="shared" si="16"/>
        <v>246941.52499999999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 t="s">
        <v>0</v>
      </c>
      <c r="D101" s="107" t="s">
        <v>0</v>
      </c>
      <c r="N101" s="107" t="s">
        <v>0</v>
      </c>
      <c r="O101" s="107" t="s">
        <v>0</v>
      </c>
    </row>
    <row r="102" spans="3:15" s="18" customFormat="1" x14ac:dyDescent="0.2">
      <c r="C102" s="107" t="s">
        <v>0</v>
      </c>
      <c r="D102" s="107" t="s">
        <v>0</v>
      </c>
      <c r="N102" s="107" t="s">
        <v>0</v>
      </c>
      <c r="O102" s="107" t="s">
        <v>0</v>
      </c>
    </row>
    <row r="103" spans="3:15" s="18" customFormat="1" x14ac:dyDescent="0.2">
      <c r="C103" s="107" t="s">
        <v>0</v>
      </c>
      <c r="D103" s="107" t="s">
        <v>0</v>
      </c>
      <c r="N103" s="107" t="s">
        <v>0</v>
      </c>
      <c r="O103" s="107" t="s">
        <v>0</v>
      </c>
    </row>
    <row r="104" spans="3:15" s="18" customFormat="1" x14ac:dyDescent="0.2">
      <c r="C104" s="107" t="s">
        <v>0</v>
      </c>
      <c r="D104" s="107" t="s">
        <v>0</v>
      </c>
      <c r="N104" s="107" t="s">
        <v>0</v>
      </c>
      <c r="O104" s="107" t="s">
        <v>0</v>
      </c>
    </row>
    <row r="105" spans="3:15" s="18" customFormat="1" x14ac:dyDescent="0.2">
      <c r="C105" s="107" t="s">
        <v>0</v>
      </c>
      <c r="D105" s="107" t="s">
        <v>0</v>
      </c>
      <c r="N105" s="107" t="s">
        <v>0</v>
      </c>
      <c r="O105" s="107" t="s">
        <v>0</v>
      </c>
    </row>
    <row r="106" spans="3:15" s="18" customFormat="1" x14ac:dyDescent="0.2">
      <c r="C106" s="107" t="s">
        <v>0</v>
      </c>
      <c r="D106" s="107" t="s">
        <v>0</v>
      </c>
      <c r="N106" s="107" t="s">
        <v>0</v>
      </c>
      <c r="O106" s="107" t="s">
        <v>0</v>
      </c>
    </row>
    <row r="107" spans="3:15" s="18" customFormat="1" x14ac:dyDescent="0.2">
      <c r="C107" s="107" t="s">
        <v>0</v>
      </c>
      <c r="D107" s="107" t="s">
        <v>0</v>
      </c>
      <c r="N107" s="107" t="s">
        <v>0</v>
      </c>
      <c r="O107" s="107" t="s">
        <v>0</v>
      </c>
    </row>
    <row r="108" spans="3:15" s="18" customFormat="1" x14ac:dyDescent="0.2">
      <c r="C108" s="107" t="s">
        <v>0</v>
      </c>
      <c r="D108" s="107" t="s">
        <v>0</v>
      </c>
      <c r="N108" s="107" t="s">
        <v>0</v>
      </c>
      <c r="O108" s="107" t="s">
        <v>0</v>
      </c>
    </row>
    <row r="109" spans="3:15" s="18" customFormat="1" x14ac:dyDescent="0.2">
      <c r="C109" s="107" t="s">
        <v>0</v>
      </c>
      <c r="D109" s="107" t="s">
        <v>0</v>
      </c>
      <c r="N109" s="107" t="s">
        <v>0</v>
      </c>
      <c r="O109" s="107" t="s">
        <v>0</v>
      </c>
    </row>
    <row r="110" spans="3:15" s="18" customFormat="1" x14ac:dyDescent="0.2">
      <c r="C110" s="107" t="s">
        <v>0</v>
      </c>
      <c r="D110" s="107" t="s">
        <v>0</v>
      </c>
      <c r="N110" s="107" t="s">
        <v>0</v>
      </c>
      <c r="O110" s="107" t="s">
        <v>0</v>
      </c>
    </row>
    <row r="111" spans="3:15" s="18" customFormat="1" x14ac:dyDescent="0.2">
      <c r="C111" s="107" t="s">
        <v>0</v>
      </c>
      <c r="D111" s="107" t="s">
        <v>0</v>
      </c>
      <c r="N111" s="107" t="s">
        <v>0</v>
      </c>
      <c r="O111" s="107" t="s">
        <v>0</v>
      </c>
    </row>
    <row r="112" spans="3:15" s="18" customFormat="1" x14ac:dyDescent="0.2">
      <c r="C112" s="107" t="s">
        <v>0</v>
      </c>
      <c r="D112" s="107" t="s">
        <v>0</v>
      </c>
      <c r="N112" s="107" t="s">
        <v>0</v>
      </c>
      <c r="O112" s="107" t="s">
        <v>0</v>
      </c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41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173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124</v>
      </c>
      <c r="F3" s="22" t="s">
        <v>125</v>
      </c>
      <c r="G3" s="22" t="s">
        <v>126</v>
      </c>
      <c r="H3" s="173" t="s">
        <v>127</v>
      </c>
      <c r="I3" s="174"/>
      <c r="J3" s="175"/>
      <c r="K3" s="22" t="s">
        <v>128</v>
      </c>
      <c r="L3" s="22" t="s">
        <v>129</v>
      </c>
      <c r="M3" s="22" t="s">
        <v>130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57863</v>
      </c>
      <c r="F4" s="27">
        <f t="shared" ref="F4:M4" si="0">F5+F8+F47</f>
        <v>77865</v>
      </c>
      <c r="G4" s="27">
        <f t="shared" si="0"/>
        <v>77677</v>
      </c>
      <c r="H4" s="28">
        <f t="shared" si="0"/>
        <v>79674</v>
      </c>
      <c r="I4" s="27">
        <f t="shared" si="0"/>
        <v>85584</v>
      </c>
      <c r="J4" s="29">
        <f t="shared" si="0"/>
        <v>88202</v>
      </c>
      <c r="K4" s="27">
        <f t="shared" si="0"/>
        <v>85605</v>
      </c>
      <c r="L4" s="27">
        <f t="shared" si="0"/>
        <v>93048.2</v>
      </c>
      <c r="M4" s="27">
        <f t="shared" si="0"/>
        <v>96367.152000000002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41281</v>
      </c>
      <c r="F5" s="59">
        <f t="shared" ref="F5:M5" si="1">SUM(F6:F7)</f>
        <v>49051</v>
      </c>
      <c r="G5" s="59">
        <f t="shared" si="1"/>
        <v>54196</v>
      </c>
      <c r="H5" s="60">
        <f t="shared" si="1"/>
        <v>57640</v>
      </c>
      <c r="I5" s="59">
        <f t="shared" si="1"/>
        <v>54910</v>
      </c>
      <c r="J5" s="61">
        <f t="shared" si="1"/>
        <v>55440</v>
      </c>
      <c r="K5" s="59">
        <f t="shared" si="1"/>
        <v>60363</v>
      </c>
      <c r="L5" s="59">
        <f t="shared" si="1"/>
        <v>63738</v>
      </c>
      <c r="M5" s="59">
        <f t="shared" si="1"/>
        <v>67114.52900000001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35611</v>
      </c>
      <c r="F6" s="36">
        <v>42932</v>
      </c>
      <c r="G6" s="36">
        <v>47070</v>
      </c>
      <c r="H6" s="37">
        <v>49981</v>
      </c>
      <c r="I6" s="36">
        <v>47694</v>
      </c>
      <c r="J6" s="38">
        <v>48225</v>
      </c>
      <c r="K6" s="36">
        <v>52195</v>
      </c>
      <c r="L6" s="36">
        <v>55270</v>
      </c>
      <c r="M6" s="36">
        <v>58197.673000000003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5670</v>
      </c>
      <c r="F7" s="51">
        <v>6119</v>
      </c>
      <c r="G7" s="51">
        <v>7126</v>
      </c>
      <c r="H7" s="52">
        <v>7659</v>
      </c>
      <c r="I7" s="51">
        <v>7216</v>
      </c>
      <c r="J7" s="53">
        <v>7215</v>
      </c>
      <c r="K7" s="51">
        <v>8168</v>
      </c>
      <c r="L7" s="51">
        <v>8468</v>
      </c>
      <c r="M7" s="51">
        <v>8916.8559999999998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16516</v>
      </c>
      <c r="F8" s="59">
        <f t="shared" ref="F8:M8" si="2">SUM(F9:F46)</f>
        <v>28760</v>
      </c>
      <c r="G8" s="59">
        <f t="shared" si="2"/>
        <v>23481</v>
      </c>
      <c r="H8" s="60">
        <f t="shared" si="2"/>
        <v>22034</v>
      </c>
      <c r="I8" s="59">
        <f t="shared" si="2"/>
        <v>30674</v>
      </c>
      <c r="J8" s="61">
        <f t="shared" si="2"/>
        <v>32762</v>
      </c>
      <c r="K8" s="59">
        <f t="shared" si="2"/>
        <v>25242</v>
      </c>
      <c r="L8" s="59">
        <f t="shared" si="2"/>
        <v>29310.2</v>
      </c>
      <c r="M8" s="59">
        <f t="shared" si="2"/>
        <v>29252.623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388</v>
      </c>
      <c r="F9" s="36">
        <v>70</v>
      </c>
      <c r="G9" s="36">
        <v>40</v>
      </c>
      <c r="H9" s="37">
        <v>148</v>
      </c>
      <c r="I9" s="36">
        <v>89</v>
      </c>
      <c r="J9" s="38">
        <v>67</v>
      </c>
      <c r="K9" s="36">
        <v>148</v>
      </c>
      <c r="L9" s="36">
        <v>162</v>
      </c>
      <c r="M9" s="36">
        <v>171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1191</v>
      </c>
      <c r="F10" s="44">
        <v>1640</v>
      </c>
      <c r="G10" s="44">
        <v>554</v>
      </c>
      <c r="H10" s="45">
        <v>1223</v>
      </c>
      <c r="I10" s="44">
        <v>1103</v>
      </c>
      <c r="J10" s="46">
        <v>1535</v>
      </c>
      <c r="K10" s="44">
        <v>995</v>
      </c>
      <c r="L10" s="44">
        <v>1069</v>
      </c>
      <c r="M10" s="44">
        <v>1126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926</v>
      </c>
      <c r="F11" s="44">
        <v>335</v>
      </c>
      <c r="G11" s="44">
        <v>460</v>
      </c>
      <c r="H11" s="45">
        <v>605</v>
      </c>
      <c r="I11" s="44">
        <v>425</v>
      </c>
      <c r="J11" s="46">
        <v>349</v>
      </c>
      <c r="K11" s="44">
        <v>464</v>
      </c>
      <c r="L11" s="44">
        <v>62</v>
      </c>
      <c r="M11" s="44">
        <v>65.265000000000001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5699</v>
      </c>
      <c r="F12" s="44">
        <v>7605</v>
      </c>
      <c r="G12" s="44">
        <v>5568</v>
      </c>
      <c r="H12" s="45">
        <v>3000</v>
      </c>
      <c r="I12" s="44">
        <v>4188</v>
      </c>
      <c r="J12" s="46">
        <v>4559</v>
      </c>
      <c r="K12" s="44">
        <v>4123</v>
      </c>
      <c r="L12" s="44">
        <v>4049</v>
      </c>
      <c r="M12" s="44">
        <v>3359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336</v>
      </c>
      <c r="F13" s="44">
        <v>972</v>
      </c>
      <c r="G13" s="44">
        <v>346</v>
      </c>
      <c r="H13" s="45">
        <v>650</v>
      </c>
      <c r="I13" s="44">
        <v>650</v>
      </c>
      <c r="J13" s="46">
        <v>678</v>
      </c>
      <c r="K13" s="44">
        <v>685</v>
      </c>
      <c r="L13" s="44">
        <v>713</v>
      </c>
      <c r="M13" s="44">
        <v>751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538</v>
      </c>
      <c r="F14" s="44">
        <v>694</v>
      </c>
      <c r="G14" s="44">
        <v>562</v>
      </c>
      <c r="H14" s="45">
        <v>664</v>
      </c>
      <c r="I14" s="44">
        <v>584</v>
      </c>
      <c r="J14" s="46">
        <v>544</v>
      </c>
      <c r="K14" s="44">
        <v>652</v>
      </c>
      <c r="L14" s="44">
        <v>710</v>
      </c>
      <c r="M14" s="44">
        <v>747.61799999999994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580</v>
      </c>
      <c r="F15" s="44">
        <v>667</v>
      </c>
      <c r="G15" s="44">
        <v>1066</v>
      </c>
      <c r="H15" s="45">
        <v>1994</v>
      </c>
      <c r="I15" s="44">
        <v>1298</v>
      </c>
      <c r="J15" s="46">
        <v>964</v>
      </c>
      <c r="K15" s="44">
        <v>1723</v>
      </c>
      <c r="L15" s="44">
        <v>2544</v>
      </c>
      <c r="M15" s="44">
        <v>2678.06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813</v>
      </c>
      <c r="F16" s="44">
        <v>2387</v>
      </c>
      <c r="G16" s="44">
        <v>4205</v>
      </c>
      <c r="H16" s="45">
        <v>2332</v>
      </c>
      <c r="I16" s="44">
        <v>3327</v>
      </c>
      <c r="J16" s="46">
        <v>3315</v>
      </c>
      <c r="K16" s="44">
        <v>1722</v>
      </c>
      <c r="L16" s="44">
        <v>2334</v>
      </c>
      <c r="M16" s="44">
        <v>2459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32</v>
      </c>
      <c r="F17" s="44">
        <v>773</v>
      </c>
      <c r="G17" s="44">
        <v>1146</v>
      </c>
      <c r="H17" s="45">
        <v>252</v>
      </c>
      <c r="I17" s="44">
        <v>6993</v>
      </c>
      <c r="J17" s="46">
        <v>6928</v>
      </c>
      <c r="K17" s="44">
        <v>2257</v>
      </c>
      <c r="L17" s="44">
        <v>2944</v>
      </c>
      <c r="M17" s="44">
        <v>2746.8649999999998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0</v>
      </c>
      <c r="F18" s="44">
        <v>0</v>
      </c>
      <c r="G18" s="44">
        <v>0</v>
      </c>
      <c r="H18" s="45">
        <v>0</v>
      </c>
      <c r="I18" s="44">
        <v>0</v>
      </c>
      <c r="J18" s="46">
        <v>0</v>
      </c>
      <c r="K18" s="44">
        <v>0</v>
      </c>
      <c r="L18" s="44">
        <v>0</v>
      </c>
      <c r="M18" s="44">
        <v>0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63</v>
      </c>
      <c r="F21" s="44">
        <v>9</v>
      </c>
      <c r="G21" s="44">
        <v>35</v>
      </c>
      <c r="H21" s="45">
        <v>178</v>
      </c>
      <c r="I21" s="44">
        <v>125</v>
      </c>
      <c r="J21" s="46">
        <v>179</v>
      </c>
      <c r="K21" s="44">
        <v>176</v>
      </c>
      <c r="L21" s="44">
        <v>218</v>
      </c>
      <c r="M21" s="44">
        <v>229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198</v>
      </c>
      <c r="F22" s="44">
        <v>1788</v>
      </c>
      <c r="G22" s="44">
        <v>367</v>
      </c>
      <c r="H22" s="45">
        <v>1180</v>
      </c>
      <c r="I22" s="44">
        <v>1203</v>
      </c>
      <c r="J22" s="46">
        <v>3472</v>
      </c>
      <c r="K22" s="44">
        <v>1294</v>
      </c>
      <c r="L22" s="44">
        <v>1317</v>
      </c>
      <c r="M22" s="44">
        <v>1386.7560000000001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420</v>
      </c>
      <c r="F23" s="44">
        <v>3376</v>
      </c>
      <c r="G23" s="44">
        <v>1414</v>
      </c>
      <c r="H23" s="45">
        <v>848</v>
      </c>
      <c r="I23" s="44">
        <v>754</v>
      </c>
      <c r="J23" s="46">
        <v>643</v>
      </c>
      <c r="K23" s="44">
        <v>931</v>
      </c>
      <c r="L23" s="44">
        <v>3973</v>
      </c>
      <c r="M23" s="44">
        <v>3830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23</v>
      </c>
      <c r="F24" s="44">
        <v>24</v>
      </c>
      <c r="G24" s="44">
        <v>21</v>
      </c>
      <c r="H24" s="45">
        <v>48</v>
      </c>
      <c r="I24" s="44">
        <v>48</v>
      </c>
      <c r="J24" s="46">
        <v>24</v>
      </c>
      <c r="K24" s="44">
        <v>33</v>
      </c>
      <c r="L24" s="44">
        <v>51</v>
      </c>
      <c r="M24" s="44">
        <v>53.59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0</v>
      </c>
      <c r="F25" s="44">
        <v>0</v>
      </c>
      <c r="G25" s="44">
        <v>0</v>
      </c>
      <c r="H25" s="45">
        <v>382</v>
      </c>
      <c r="I25" s="44">
        <v>731</v>
      </c>
      <c r="J25" s="46">
        <v>900</v>
      </c>
      <c r="K25" s="44">
        <v>595</v>
      </c>
      <c r="L25" s="44">
        <v>835</v>
      </c>
      <c r="M25" s="44">
        <v>1110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0</v>
      </c>
      <c r="J27" s="46">
        <v>0</v>
      </c>
      <c r="K27" s="44">
        <v>0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53</v>
      </c>
      <c r="F29" s="44">
        <v>74</v>
      </c>
      <c r="G29" s="44">
        <v>72</v>
      </c>
      <c r="H29" s="45">
        <v>0</v>
      </c>
      <c r="I29" s="44">
        <v>0</v>
      </c>
      <c r="J29" s="46">
        <v>0</v>
      </c>
      <c r="K29" s="44">
        <v>0</v>
      </c>
      <c r="L29" s="44">
        <v>0</v>
      </c>
      <c r="M29" s="44">
        <v>0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14</v>
      </c>
      <c r="F30" s="44">
        <v>0</v>
      </c>
      <c r="G30" s="44">
        <v>0</v>
      </c>
      <c r="H30" s="45">
        <v>0</v>
      </c>
      <c r="I30" s="44">
        <v>0</v>
      </c>
      <c r="J30" s="46">
        <v>0</v>
      </c>
      <c r="K30" s="44">
        <v>0</v>
      </c>
      <c r="L30" s="44">
        <v>0</v>
      </c>
      <c r="M30" s="44">
        <v>0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0</v>
      </c>
      <c r="F31" s="44">
        <v>0</v>
      </c>
      <c r="G31" s="44">
        <v>0</v>
      </c>
      <c r="H31" s="45">
        <v>0</v>
      </c>
      <c r="I31" s="44">
        <v>0</v>
      </c>
      <c r="J31" s="46">
        <v>0</v>
      </c>
      <c r="K31" s="44">
        <v>0</v>
      </c>
      <c r="L31" s="44">
        <v>0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6</v>
      </c>
      <c r="F32" s="44">
        <v>197</v>
      </c>
      <c r="G32" s="44">
        <v>13</v>
      </c>
      <c r="H32" s="45">
        <v>0</v>
      </c>
      <c r="I32" s="44">
        <v>0</v>
      </c>
      <c r="J32" s="46">
        <v>0</v>
      </c>
      <c r="K32" s="44">
        <v>0</v>
      </c>
      <c r="L32" s="44">
        <v>0</v>
      </c>
      <c r="M32" s="44">
        <v>0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0</v>
      </c>
      <c r="F33" s="44">
        <v>3</v>
      </c>
      <c r="G33" s="44">
        <v>1</v>
      </c>
      <c r="H33" s="45">
        <v>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0</v>
      </c>
      <c r="G34" s="44">
        <v>0</v>
      </c>
      <c r="H34" s="45">
        <v>0</v>
      </c>
      <c r="I34" s="44">
        <v>0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0</v>
      </c>
      <c r="I36" s="44">
        <v>0</v>
      </c>
      <c r="J36" s="46">
        <v>0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25</v>
      </c>
      <c r="F37" s="44">
        <v>27</v>
      </c>
      <c r="G37" s="44">
        <v>22</v>
      </c>
      <c r="H37" s="45">
        <v>222</v>
      </c>
      <c r="I37" s="44">
        <v>171</v>
      </c>
      <c r="J37" s="46">
        <v>161</v>
      </c>
      <c r="K37" s="44">
        <v>275</v>
      </c>
      <c r="L37" s="44">
        <v>179</v>
      </c>
      <c r="M37" s="44">
        <v>188.643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1171</v>
      </c>
      <c r="F38" s="44">
        <v>1297</v>
      </c>
      <c r="G38" s="44">
        <v>1217</v>
      </c>
      <c r="H38" s="45">
        <v>2400</v>
      </c>
      <c r="I38" s="44">
        <v>2414</v>
      </c>
      <c r="J38" s="46">
        <v>2466</v>
      </c>
      <c r="K38" s="44">
        <v>2461</v>
      </c>
      <c r="L38" s="44">
        <v>1318</v>
      </c>
      <c r="M38" s="44">
        <v>1387.575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59</v>
      </c>
      <c r="F39" s="44">
        <v>987</v>
      </c>
      <c r="G39" s="44">
        <v>1180</v>
      </c>
      <c r="H39" s="45">
        <v>300</v>
      </c>
      <c r="I39" s="44">
        <v>1005</v>
      </c>
      <c r="J39" s="46">
        <v>975</v>
      </c>
      <c r="K39" s="44">
        <v>814</v>
      </c>
      <c r="L39" s="44">
        <v>438.2</v>
      </c>
      <c r="M39" s="44">
        <v>231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7</v>
      </c>
      <c r="F40" s="44">
        <v>0</v>
      </c>
      <c r="G40" s="44">
        <v>0</v>
      </c>
      <c r="H40" s="45">
        <v>0</v>
      </c>
      <c r="I40" s="44">
        <v>0</v>
      </c>
      <c r="J40" s="46">
        <v>0</v>
      </c>
      <c r="K40" s="44">
        <v>0</v>
      </c>
      <c r="L40" s="44">
        <v>19</v>
      </c>
      <c r="M40" s="44">
        <v>20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0</v>
      </c>
      <c r="F41" s="44">
        <v>0</v>
      </c>
      <c r="G41" s="44">
        <v>0</v>
      </c>
      <c r="H41" s="45">
        <v>0</v>
      </c>
      <c r="I41" s="44">
        <v>90</v>
      </c>
      <c r="J41" s="46">
        <v>80</v>
      </c>
      <c r="K41" s="44">
        <v>0</v>
      </c>
      <c r="L41" s="44">
        <v>0</v>
      </c>
      <c r="M41" s="44">
        <v>0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2841</v>
      </c>
      <c r="F42" s="44">
        <v>3318</v>
      </c>
      <c r="G42" s="44">
        <v>2952</v>
      </c>
      <c r="H42" s="45">
        <v>3144</v>
      </c>
      <c r="I42" s="44">
        <v>3224</v>
      </c>
      <c r="J42" s="46">
        <v>2712</v>
      </c>
      <c r="K42" s="44">
        <v>3352</v>
      </c>
      <c r="L42" s="44">
        <v>3504</v>
      </c>
      <c r="M42" s="44">
        <v>3689.7289999999998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921</v>
      </c>
      <c r="F43" s="44">
        <v>1796</v>
      </c>
      <c r="G43" s="44">
        <v>1943</v>
      </c>
      <c r="H43" s="45">
        <v>1656</v>
      </c>
      <c r="I43" s="44">
        <v>1679</v>
      </c>
      <c r="J43" s="46">
        <v>1784</v>
      </c>
      <c r="K43" s="44">
        <v>1708</v>
      </c>
      <c r="L43" s="44">
        <v>1965</v>
      </c>
      <c r="M43" s="44">
        <v>2068.8620000000001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80</v>
      </c>
      <c r="F44" s="44">
        <v>237</v>
      </c>
      <c r="G44" s="44">
        <v>161</v>
      </c>
      <c r="H44" s="45">
        <v>715</v>
      </c>
      <c r="I44" s="44">
        <v>507</v>
      </c>
      <c r="J44" s="46">
        <v>362</v>
      </c>
      <c r="K44" s="44">
        <v>738</v>
      </c>
      <c r="L44" s="44">
        <v>803</v>
      </c>
      <c r="M44" s="44">
        <v>845.06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132</v>
      </c>
      <c r="F45" s="44">
        <v>484</v>
      </c>
      <c r="G45" s="44">
        <v>136</v>
      </c>
      <c r="H45" s="45">
        <v>93</v>
      </c>
      <c r="I45" s="44">
        <v>66</v>
      </c>
      <c r="J45" s="46">
        <v>65</v>
      </c>
      <c r="K45" s="44">
        <v>96</v>
      </c>
      <c r="L45" s="44">
        <v>103</v>
      </c>
      <c r="M45" s="44">
        <v>108.6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0</v>
      </c>
      <c r="G46" s="51">
        <v>0</v>
      </c>
      <c r="H46" s="52">
        <v>0</v>
      </c>
      <c r="I46" s="51">
        <v>0</v>
      </c>
      <c r="J46" s="53">
        <v>0</v>
      </c>
      <c r="K46" s="51">
        <v>0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66</v>
      </c>
      <c r="F47" s="59">
        <f t="shared" ref="F47:M47" si="3">SUM(F48:F49)</f>
        <v>54</v>
      </c>
      <c r="G47" s="59">
        <f t="shared" si="3"/>
        <v>0</v>
      </c>
      <c r="H47" s="60">
        <f t="shared" si="3"/>
        <v>0</v>
      </c>
      <c r="I47" s="59">
        <f t="shared" si="3"/>
        <v>0</v>
      </c>
      <c r="J47" s="61">
        <f t="shared" si="3"/>
        <v>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66</v>
      </c>
      <c r="F48" s="36">
        <v>54</v>
      </c>
      <c r="G48" s="36">
        <v>0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535</v>
      </c>
      <c r="F51" s="27">
        <f t="shared" ref="F51:M51" si="4">F52+F59+F62+F63+F64+F72+F73</f>
        <v>942</v>
      </c>
      <c r="G51" s="27">
        <f t="shared" si="4"/>
        <v>103</v>
      </c>
      <c r="H51" s="28">
        <f t="shared" si="4"/>
        <v>336</v>
      </c>
      <c r="I51" s="27">
        <f t="shared" si="4"/>
        <v>3374</v>
      </c>
      <c r="J51" s="29">
        <f t="shared" si="4"/>
        <v>3350</v>
      </c>
      <c r="K51" s="27">
        <f t="shared" si="4"/>
        <v>332</v>
      </c>
      <c r="L51" s="27">
        <f t="shared" si="4"/>
        <v>347</v>
      </c>
      <c r="M51" s="27">
        <f t="shared" si="4"/>
        <v>365.4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1</v>
      </c>
      <c r="F52" s="36">
        <f t="shared" ref="F52:M52" si="5">F53+F56</f>
        <v>11</v>
      </c>
      <c r="G52" s="36">
        <f t="shared" si="5"/>
        <v>0</v>
      </c>
      <c r="H52" s="37">
        <f t="shared" si="5"/>
        <v>0</v>
      </c>
      <c r="I52" s="36">
        <f t="shared" si="5"/>
        <v>0</v>
      </c>
      <c r="J52" s="38">
        <f t="shared" si="5"/>
        <v>0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1</v>
      </c>
      <c r="F53" s="51">
        <f t="shared" ref="F53:M53" si="6">SUM(F54:F55)</f>
        <v>11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1</v>
      </c>
      <c r="F54" s="36">
        <v>11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1">
        <f>SUM(E57:E58)</f>
        <v>0</v>
      </c>
      <c r="F56" s="51">
        <f t="shared" ref="F56:M56" si="7">SUM(F57:F58)</f>
        <v>0</v>
      </c>
      <c r="G56" s="51">
        <f t="shared" si="7"/>
        <v>0</v>
      </c>
      <c r="H56" s="52">
        <f t="shared" si="7"/>
        <v>0</v>
      </c>
      <c r="I56" s="51">
        <f t="shared" si="7"/>
        <v>0</v>
      </c>
      <c r="J56" s="53">
        <f t="shared" si="7"/>
        <v>0</v>
      </c>
      <c r="K56" s="51">
        <f t="shared" si="7"/>
        <v>0</v>
      </c>
      <c r="L56" s="51">
        <f t="shared" si="7"/>
        <v>0</v>
      </c>
      <c r="M56" s="51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0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0</v>
      </c>
      <c r="G59" s="59">
        <f t="shared" si="8"/>
        <v>0</v>
      </c>
      <c r="H59" s="60">
        <f t="shared" si="8"/>
        <v>0</v>
      </c>
      <c r="I59" s="59">
        <f t="shared" si="8"/>
        <v>0</v>
      </c>
      <c r="J59" s="61">
        <f t="shared" si="8"/>
        <v>0</v>
      </c>
      <c r="K59" s="59">
        <f t="shared" si="8"/>
        <v>0</v>
      </c>
      <c r="L59" s="59">
        <f t="shared" si="8"/>
        <v>0</v>
      </c>
      <c r="M59" s="59">
        <f t="shared" si="8"/>
        <v>0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0</v>
      </c>
      <c r="G61" s="51">
        <v>0</v>
      </c>
      <c r="H61" s="52">
        <v>0</v>
      </c>
      <c r="I61" s="51">
        <v>0</v>
      </c>
      <c r="J61" s="53">
        <v>0</v>
      </c>
      <c r="K61" s="51">
        <v>0</v>
      </c>
      <c r="L61" s="51">
        <v>0</v>
      </c>
      <c r="M61" s="51">
        <v>0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0</v>
      </c>
      <c r="F64" s="51">
        <f t="shared" ref="F64:M64" si="9">F65+F68</f>
        <v>1</v>
      </c>
      <c r="G64" s="51">
        <f t="shared" si="9"/>
        <v>9</v>
      </c>
      <c r="H64" s="52">
        <f t="shared" si="9"/>
        <v>20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1</v>
      </c>
      <c r="G65" s="59">
        <f t="shared" si="10"/>
        <v>9</v>
      </c>
      <c r="H65" s="60">
        <f t="shared" si="10"/>
        <v>20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1</v>
      </c>
      <c r="G67" s="51">
        <v>9</v>
      </c>
      <c r="H67" s="52">
        <v>20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0</v>
      </c>
      <c r="F72" s="44">
        <v>0</v>
      </c>
      <c r="G72" s="44">
        <v>0</v>
      </c>
      <c r="H72" s="45">
        <v>0</v>
      </c>
      <c r="I72" s="44">
        <v>0</v>
      </c>
      <c r="J72" s="46">
        <v>0</v>
      </c>
      <c r="K72" s="44">
        <v>0</v>
      </c>
      <c r="L72" s="44">
        <v>0</v>
      </c>
      <c r="M72" s="44">
        <v>0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534</v>
      </c>
      <c r="F73" s="44">
        <f t="shared" ref="F73:M73" si="12">SUM(F74:F75)</f>
        <v>930</v>
      </c>
      <c r="G73" s="44">
        <f t="shared" si="12"/>
        <v>94</v>
      </c>
      <c r="H73" s="45">
        <f t="shared" si="12"/>
        <v>316</v>
      </c>
      <c r="I73" s="44">
        <f t="shared" si="12"/>
        <v>3374</v>
      </c>
      <c r="J73" s="46">
        <f t="shared" si="12"/>
        <v>3350</v>
      </c>
      <c r="K73" s="44">
        <f t="shared" si="12"/>
        <v>332</v>
      </c>
      <c r="L73" s="44">
        <f t="shared" si="12"/>
        <v>347</v>
      </c>
      <c r="M73" s="44">
        <f t="shared" si="12"/>
        <v>365.4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0</v>
      </c>
      <c r="F74" s="36">
        <v>0</v>
      </c>
      <c r="G74" s="36">
        <v>0</v>
      </c>
      <c r="H74" s="37">
        <v>0</v>
      </c>
      <c r="I74" s="36">
        <v>0</v>
      </c>
      <c r="J74" s="38">
        <v>0</v>
      </c>
      <c r="K74" s="36">
        <v>0</v>
      </c>
      <c r="L74" s="36">
        <v>0</v>
      </c>
      <c r="M74" s="36">
        <v>0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534</v>
      </c>
      <c r="F75" s="51">
        <v>930</v>
      </c>
      <c r="G75" s="51">
        <v>94</v>
      </c>
      <c r="H75" s="52">
        <v>316</v>
      </c>
      <c r="I75" s="51">
        <v>3374</v>
      </c>
      <c r="J75" s="53">
        <v>3350</v>
      </c>
      <c r="K75" s="51">
        <v>332</v>
      </c>
      <c r="L75" s="51">
        <v>347</v>
      </c>
      <c r="M75" s="51">
        <v>365.4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3983</v>
      </c>
      <c r="F77" s="27">
        <f t="shared" ref="F77:M77" si="13">F78+F81+F84+F85+F86+F87+F88</f>
        <v>2887</v>
      </c>
      <c r="G77" s="27">
        <f t="shared" si="13"/>
        <v>4312</v>
      </c>
      <c r="H77" s="28">
        <f t="shared" si="13"/>
        <v>2101</v>
      </c>
      <c r="I77" s="27">
        <f t="shared" si="13"/>
        <v>3130</v>
      </c>
      <c r="J77" s="29">
        <f t="shared" si="13"/>
        <v>3086</v>
      </c>
      <c r="K77" s="27">
        <f t="shared" si="13"/>
        <v>1992</v>
      </c>
      <c r="L77" s="27">
        <f t="shared" si="13"/>
        <v>2106.8000000000002</v>
      </c>
      <c r="M77" s="27">
        <f t="shared" si="13"/>
        <v>2219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0</v>
      </c>
      <c r="F78" s="59">
        <f t="shared" ref="F78:M78" si="14">SUM(F79:F80)</f>
        <v>0</v>
      </c>
      <c r="G78" s="59">
        <f t="shared" si="14"/>
        <v>6</v>
      </c>
      <c r="H78" s="60">
        <f t="shared" si="14"/>
        <v>0</v>
      </c>
      <c r="I78" s="59">
        <f t="shared" si="14"/>
        <v>0</v>
      </c>
      <c r="J78" s="61">
        <f t="shared" si="14"/>
        <v>0</v>
      </c>
      <c r="K78" s="59">
        <f t="shared" si="14"/>
        <v>0</v>
      </c>
      <c r="L78" s="59">
        <f t="shared" si="14"/>
        <v>0</v>
      </c>
      <c r="M78" s="59">
        <f t="shared" si="14"/>
        <v>0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0</v>
      </c>
      <c r="F79" s="36">
        <v>0</v>
      </c>
      <c r="G79" s="36">
        <v>6</v>
      </c>
      <c r="H79" s="37">
        <v>0</v>
      </c>
      <c r="I79" s="36">
        <v>0</v>
      </c>
      <c r="J79" s="38">
        <v>0</v>
      </c>
      <c r="K79" s="36">
        <v>0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0</v>
      </c>
      <c r="H80" s="52">
        <v>0</v>
      </c>
      <c r="I80" s="51">
        <v>0</v>
      </c>
      <c r="J80" s="53">
        <v>0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3983</v>
      </c>
      <c r="F81" s="44">
        <f t="shared" ref="F81:M81" si="15">SUM(F82:F83)</f>
        <v>2887</v>
      </c>
      <c r="G81" s="44">
        <f t="shared" si="15"/>
        <v>4244</v>
      </c>
      <c r="H81" s="45">
        <f t="shared" si="15"/>
        <v>2101</v>
      </c>
      <c r="I81" s="44">
        <f t="shared" si="15"/>
        <v>3130</v>
      </c>
      <c r="J81" s="46">
        <f t="shared" si="15"/>
        <v>3086</v>
      </c>
      <c r="K81" s="44">
        <f t="shared" si="15"/>
        <v>1992</v>
      </c>
      <c r="L81" s="44">
        <f t="shared" si="15"/>
        <v>2106.8000000000002</v>
      </c>
      <c r="M81" s="44">
        <f t="shared" si="15"/>
        <v>2219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0</v>
      </c>
      <c r="G82" s="36">
        <v>0</v>
      </c>
      <c r="H82" s="37">
        <v>0</v>
      </c>
      <c r="I82" s="36">
        <v>0</v>
      </c>
      <c r="J82" s="38">
        <v>0</v>
      </c>
      <c r="K82" s="36">
        <v>0</v>
      </c>
      <c r="L82" s="36">
        <v>0</v>
      </c>
      <c r="M82" s="36">
        <v>0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3983</v>
      </c>
      <c r="F83" s="51">
        <v>2887</v>
      </c>
      <c r="G83" s="51">
        <v>4244</v>
      </c>
      <c r="H83" s="52">
        <v>2101</v>
      </c>
      <c r="I83" s="51">
        <v>3130</v>
      </c>
      <c r="J83" s="53">
        <v>3086</v>
      </c>
      <c r="K83" s="51">
        <v>1992</v>
      </c>
      <c r="L83" s="51">
        <v>2106.8000000000002</v>
      </c>
      <c r="M83" s="51">
        <v>2219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0</v>
      </c>
      <c r="G88" s="44">
        <v>62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565</v>
      </c>
      <c r="F90" s="27">
        <v>124</v>
      </c>
      <c r="G90" s="27">
        <v>679</v>
      </c>
      <c r="H90" s="28">
        <v>0</v>
      </c>
      <c r="I90" s="27">
        <v>0</v>
      </c>
      <c r="J90" s="29">
        <v>125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62946</v>
      </c>
      <c r="F92" s="103">
        <f t="shared" ref="F92:M92" si="16">F4+F51+F77+F90</f>
        <v>81818</v>
      </c>
      <c r="G92" s="103">
        <f t="shared" si="16"/>
        <v>82771</v>
      </c>
      <c r="H92" s="104">
        <f t="shared" si="16"/>
        <v>82111</v>
      </c>
      <c r="I92" s="103">
        <f t="shared" si="16"/>
        <v>92088</v>
      </c>
      <c r="J92" s="105">
        <f t="shared" si="16"/>
        <v>94763</v>
      </c>
      <c r="K92" s="103">
        <f t="shared" si="16"/>
        <v>87929</v>
      </c>
      <c r="L92" s="103">
        <f t="shared" si="16"/>
        <v>95502</v>
      </c>
      <c r="M92" s="103">
        <f t="shared" si="16"/>
        <v>98951.551999999996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/>
      <c r="D101" s="107"/>
      <c r="N101" s="107"/>
      <c r="O101" s="107"/>
    </row>
    <row r="102" spans="3:15" s="18" customFormat="1" x14ac:dyDescent="0.2">
      <c r="C102" s="107"/>
      <c r="D102" s="107"/>
      <c r="N102" s="107"/>
      <c r="O102" s="107"/>
    </row>
    <row r="103" spans="3:15" s="18" customFormat="1" x14ac:dyDescent="0.2">
      <c r="C103" s="107"/>
      <c r="D103" s="107"/>
      <c r="N103" s="107"/>
      <c r="O103" s="107"/>
    </row>
    <row r="104" spans="3:15" s="18" customFormat="1" x14ac:dyDescent="0.2">
      <c r="C104" s="107"/>
      <c r="D104" s="107"/>
      <c r="N104" s="107"/>
      <c r="O104" s="107"/>
    </row>
    <row r="105" spans="3:15" s="18" customFormat="1" x14ac:dyDescent="0.2">
      <c r="C105" s="107"/>
      <c r="D105" s="107"/>
      <c r="N105" s="107"/>
      <c r="O105" s="107"/>
    </row>
    <row r="106" spans="3:15" s="18" customFormat="1" x14ac:dyDescent="0.2">
      <c r="C106" s="107"/>
      <c r="D106" s="107"/>
      <c r="N106" s="107"/>
      <c r="O106" s="107"/>
    </row>
    <row r="107" spans="3:15" s="18" customFormat="1" x14ac:dyDescent="0.2">
      <c r="C107" s="107"/>
      <c r="D107" s="107"/>
      <c r="N107" s="107"/>
      <c r="O107" s="107"/>
    </row>
    <row r="108" spans="3:15" s="18" customFormat="1" x14ac:dyDescent="0.2">
      <c r="C108" s="107" t="s">
        <v>0</v>
      </c>
      <c r="D108" s="107" t="s">
        <v>0</v>
      </c>
      <c r="N108" s="107" t="s">
        <v>0</v>
      </c>
      <c r="O108" s="107" t="s">
        <v>0</v>
      </c>
    </row>
    <row r="109" spans="3:15" s="18" customFormat="1" x14ac:dyDescent="0.2">
      <c r="C109" s="107" t="s">
        <v>0</v>
      </c>
      <c r="D109" s="107" t="s">
        <v>0</v>
      </c>
      <c r="N109" s="107" t="s">
        <v>0</v>
      </c>
      <c r="O109" s="107" t="s">
        <v>0</v>
      </c>
    </row>
    <row r="110" spans="3:15" s="18" customFormat="1" x14ac:dyDescent="0.2">
      <c r="C110" s="107" t="s">
        <v>0</v>
      </c>
      <c r="D110" s="107" t="s">
        <v>0</v>
      </c>
      <c r="N110" s="107" t="s">
        <v>0</v>
      </c>
      <c r="O110" s="107" t="s">
        <v>0</v>
      </c>
    </row>
    <row r="111" spans="3:15" s="18" customFormat="1" x14ac:dyDescent="0.2">
      <c r="C111" s="107" t="s">
        <v>0</v>
      </c>
      <c r="D111" s="107" t="s">
        <v>0</v>
      </c>
      <c r="N111" s="107" t="s">
        <v>0</v>
      </c>
      <c r="O111" s="107" t="s">
        <v>0</v>
      </c>
    </row>
    <row r="112" spans="3:15" s="18" customFormat="1" x14ac:dyDescent="0.2">
      <c r="C112" s="107" t="s">
        <v>0</v>
      </c>
      <c r="D112" s="107" t="s">
        <v>0</v>
      </c>
      <c r="N112" s="107" t="s">
        <v>0</v>
      </c>
      <c r="O112" s="107" t="s">
        <v>0</v>
      </c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174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124</v>
      </c>
      <c r="F3" s="22" t="s">
        <v>125</v>
      </c>
      <c r="G3" s="22" t="s">
        <v>126</v>
      </c>
      <c r="H3" s="173" t="s">
        <v>127</v>
      </c>
      <c r="I3" s="174"/>
      <c r="J3" s="175"/>
      <c r="K3" s="22" t="s">
        <v>128</v>
      </c>
      <c r="L3" s="22" t="s">
        <v>129</v>
      </c>
      <c r="M3" s="22" t="s">
        <v>130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19852</v>
      </c>
      <c r="F4" s="27">
        <f t="shared" ref="F4:M4" si="0">F5+F8+F47</f>
        <v>22104</v>
      </c>
      <c r="G4" s="27">
        <f t="shared" si="0"/>
        <v>24475</v>
      </c>
      <c r="H4" s="28">
        <f t="shared" si="0"/>
        <v>27585</v>
      </c>
      <c r="I4" s="27">
        <f t="shared" si="0"/>
        <v>26192</v>
      </c>
      <c r="J4" s="29">
        <f t="shared" si="0"/>
        <v>25494</v>
      </c>
      <c r="K4" s="27">
        <f t="shared" si="0"/>
        <v>29061</v>
      </c>
      <c r="L4" s="27">
        <f t="shared" si="0"/>
        <v>30355</v>
      </c>
      <c r="M4" s="27">
        <f t="shared" si="0"/>
        <v>31963.135000000002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17162</v>
      </c>
      <c r="F5" s="59">
        <f t="shared" ref="F5:M5" si="1">SUM(F6:F7)</f>
        <v>19366</v>
      </c>
      <c r="G5" s="59">
        <f t="shared" si="1"/>
        <v>20862</v>
      </c>
      <c r="H5" s="60">
        <f t="shared" si="1"/>
        <v>24069</v>
      </c>
      <c r="I5" s="59">
        <f t="shared" si="1"/>
        <v>22833</v>
      </c>
      <c r="J5" s="61">
        <f t="shared" si="1"/>
        <v>22965</v>
      </c>
      <c r="K5" s="59">
        <f t="shared" si="1"/>
        <v>26075</v>
      </c>
      <c r="L5" s="59">
        <f t="shared" si="1"/>
        <v>26658</v>
      </c>
      <c r="M5" s="59">
        <f t="shared" si="1"/>
        <v>28070.437000000002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15004</v>
      </c>
      <c r="F6" s="36">
        <v>16884</v>
      </c>
      <c r="G6" s="36">
        <v>18189</v>
      </c>
      <c r="H6" s="37">
        <v>21069</v>
      </c>
      <c r="I6" s="36">
        <v>19951</v>
      </c>
      <c r="J6" s="38">
        <v>20075</v>
      </c>
      <c r="K6" s="36">
        <v>22746</v>
      </c>
      <c r="L6" s="36">
        <v>23338</v>
      </c>
      <c r="M6" s="36">
        <v>24574.738000000001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2158</v>
      </c>
      <c r="F7" s="51">
        <v>2482</v>
      </c>
      <c r="G7" s="51">
        <v>2673</v>
      </c>
      <c r="H7" s="52">
        <v>3000</v>
      </c>
      <c r="I7" s="51">
        <v>2882</v>
      </c>
      <c r="J7" s="53">
        <v>2890</v>
      </c>
      <c r="K7" s="51">
        <v>3329</v>
      </c>
      <c r="L7" s="51">
        <v>3320</v>
      </c>
      <c r="M7" s="51">
        <v>3495.6989999999996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2654</v>
      </c>
      <c r="F8" s="59">
        <f t="shared" ref="F8:M8" si="2">SUM(F9:F46)</f>
        <v>2713</v>
      </c>
      <c r="G8" s="59">
        <f t="shared" si="2"/>
        <v>3613</v>
      </c>
      <c r="H8" s="60">
        <f t="shared" si="2"/>
        <v>3516</v>
      </c>
      <c r="I8" s="59">
        <f t="shared" si="2"/>
        <v>3359</v>
      </c>
      <c r="J8" s="61">
        <f t="shared" si="2"/>
        <v>2529</v>
      </c>
      <c r="K8" s="59">
        <f t="shared" si="2"/>
        <v>2986</v>
      </c>
      <c r="L8" s="59">
        <f t="shared" si="2"/>
        <v>3697</v>
      </c>
      <c r="M8" s="59">
        <f t="shared" si="2"/>
        <v>3892.6980000000003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0</v>
      </c>
      <c r="F9" s="36">
        <v>0</v>
      </c>
      <c r="G9" s="36">
        <v>0</v>
      </c>
      <c r="H9" s="37">
        <v>0</v>
      </c>
      <c r="I9" s="36">
        <v>0</v>
      </c>
      <c r="J9" s="38">
        <v>15</v>
      </c>
      <c r="K9" s="36">
        <v>0</v>
      </c>
      <c r="L9" s="36">
        <v>0</v>
      </c>
      <c r="M9" s="36">
        <v>0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0</v>
      </c>
      <c r="F10" s="44">
        <v>0</v>
      </c>
      <c r="G10" s="44">
        <v>0</v>
      </c>
      <c r="H10" s="45">
        <v>0</v>
      </c>
      <c r="I10" s="44">
        <v>0</v>
      </c>
      <c r="J10" s="46">
        <v>0</v>
      </c>
      <c r="K10" s="44">
        <v>0</v>
      </c>
      <c r="L10" s="44">
        <v>0</v>
      </c>
      <c r="M10" s="44">
        <v>0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136</v>
      </c>
      <c r="F11" s="44">
        <v>122</v>
      </c>
      <c r="G11" s="44">
        <v>118</v>
      </c>
      <c r="H11" s="45">
        <v>194</v>
      </c>
      <c r="I11" s="44">
        <v>120</v>
      </c>
      <c r="J11" s="46">
        <v>79</v>
      </c>
      <c r="K11" s="44">
        <v>109</v>
      </c>
      <c r="L11" s="44">
        <v>52</v>
      </c>
      <c r="M11" s="44">
        <v>54.756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0</v>
      </c>
      <c r="F12" s="44">
        <v>0</v>
      </c>
      <c r="G12" s="44">
        <v>1157</v>
      </c>
      <c r="H12" s="45">
        <v>0</v>
      </c>
      <c r="I12" s="44">
        <v>0</v>
      </c>
      <c r="J12" s="46">
        <v>0</v>
      </c>
      <c r="K12" s="44">
        <v>0</v>
      </c>
      <c r="L12" s="44">
        <v>0</v>
      </c>
      <c r="M12" s="44">
        <v>0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0</v>
      </c>
      <c r="F13" s="44">
        <v>0</v>
      </c>
      <c r="G13" s="44">
        <v>0</v>
      </c>
      <c r="H13" s="45">
        <v>0</v>
      </c>
      <c r="I13" s="44">
        <v>0</v>
      </c>
      <c r="J13" s="46">
        <v>0</v>
      </c>
      <c r="K13" s="44">
        <v>0</v>
      </c>
      <c r="L13" s="44">
        <v>0</v>
      </c>
      <c r="M13" s="44">
        <v>0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23</v>
      </c>
      <c r="F14" s="44">
        <v>13</v>
      </c>
      <c r="G14" s="44">
        <v>96</v>
      </c>
      <c r="H14" s="45">
        <v>107</v>
      </c>
      <c r="I14" s="44">
        <v>120</v>
      </c>
      <c r="J14" s="46">
        <v>112</v>
      </c>
      <c r="K14" s="44">
        <v>100</v>
      </c>
      <c r="L14" s="44">
        <v>104</v>
      </c>
      <c r="M14" s="44">
        <v>109.51199999999999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64</v>
      </c>
      <c r="F15" s="44">
        <v>32</v>
      </c>
      <c r="G15" s="44">
        <v>5</v>
      </c>
      <c r="H15" s="45">
        <v>0</v>
      </c>
      <c r="I15" s="44">
        <v>1</v>
      </c>
      <c r="J15" s="46">
        <v>0</v>
      </c>
      <c r="K15" s="44">
        <v>0</v>
      </c>
      <c r="L15" s="44">
        <v>0</v>
      </c>
      <c r="M15" s="44">
        <v>0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116</v>
      </c>
      <c r="F16" s="44">
        <v>84</v>
      </c>
      <c r="G16" s="44">
        <v>0</v>
      </c>
      <c r="H16" s="45">
        <v>0</v>
      </c>
      <c r="I16" s="44">
        <v>0</v>
      </c>
      <c r="J16" s="46">
        <v>0</v>
      </c>
      <c r="K16" s="44">
        <v>0</v>
      </c>
      <c r="L16" s="44">
        <v>0</v>
      </c>
      <c r="M16" s="44">
        <v>0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319</v>
      </c>
      <c r="F17" s="44">
        <v>354</v>
      </c>
      <c r="G17" s="44">
        <v>0</v>
      </c>
      <c r="H17" s="45">
        <v>458</v>
      </c>
      <c r="I17" s="44">
        <v>458</v>
      </c>
      <c r="J17" s="46">
        <v>229</v>
      </c>
      <c r="K17" s="44">
        <v>0</v>
      </c>
      <c r="L17" s="44">
        <v>503</v>
      </c>
      <c r="M17" s="44">
        <v>529.65899999999999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0</v>
      </c>
      <c r="F18" s="44">
        <v>0</v>
      </c>
      <c r="G18" s="44">
        <v>0</v>
      </c>
      <c r="H18" s="45">
        <v>0</v>
      </c>
      <c r="I18" s="44">
        <v>0</v>
      </c>
      <c r="J18" s="46">
        <v>0</v>
      </c>
      <c r="K18" s="44">
        <v>0</v>
      </c>
      <c r="L18" s="44">
        <v>0</v>
      </c>
      <c r="M18" s="44">
        <v>0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231</v>
      </c>
      <c r="F21" s="44">
        <v>0</v>
      </c>
      <c r="G21" s="44">
        <v>0</v>
      </c>
      <c r="H21" s="45">
        <v>0</v>
      </c>
      <c r="I21" s="44">
        <v>0</v>
      </c>
      <c r="J21" s="46">
        <v>0</v>
      </c>
      <c r="K21" s="44">
        <v>0</v>
      </c>
      <c r="L21" s="44">
        <v>0</v>
      </c>
      <c r="M21" s="44">
        <v>0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52</v>
      </c>
      <c r="F22" s="44">
        <v>24</v>
      </c>
      <c r="G22" s="44">
        <v>29</v>
      </c>
      <c r="H22" s="45">
        <v>26</v>
      </c>
      <c r="I22" s="44">
        <v>25</v>
      </c>
      <c r="J22" s="46">
        <v>18</v>
      </c>
      <c r="K22" s="44">
        <v>2</v>
      </c>
      <c r="L22" s="44">
        <v>29</v>
      </c>
      <c r="M22" s="44">
        <v>30.536999999999999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0</v>
      </c>
      <c r="F23" s="44">
        <v>30</v>
      </c>
      <c r="G23" s="44">
        <v>41</v>
      </c>
      <c r="H23" s="45">
        <v>0</v>
      </c>
      <c r="I23" s="44">
        <v>0</v>
      </c>
      <c r="J23" s="46">
        <v>0</v>
      </c>
      <c r="K23" s="44">
        <v>0</v>
      </c>
      <c r="L23" s="44">
        <v>0</v>
      </c>
      <c r="M23" s="44">
        <v>0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22</v>
      </c>
      <c r="F24" s="44">
        <v>20</v>
      </c>
      <c r="G24" s="44">
        <v>7</v>
      </c>
      <c r="H24" s="45">
        <v>26</v>
      </c>
      <c r="I24" s="44">
        <v>26</v>
      </c>
      <c r="J24" s="46">
        <v>22</v>
      </c>
      <c r="K24" s="44">
        <v>10</v>
      </c>
      <c r="L24" s="44">
        <v>26</v>
      </c>
      <c r="M24" s="44">
        <v>27.060000000000002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0</v>
      </c>
      <c r="F25" s="44">
        <v>0</v>
      </c>
      <c r="G25" s="44">
        <v>0</v>
      </c>
      <c r="H25" s="45">
        <v>0</v>
      </c>
      <c r="I25" s="44">
        <v>0</v>
      </c>
      <c r="J25" s="46">
        <v>0</v>
      </c>
      <c r="K25" s="44">
        <v>0</v>
      </c>
      <c r="L25" s="44">
        <v>0</v>
      </c>
      <c r="M25" s="44">
        <v>0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0</v>
      </c>
      <c r="J27" s="46">
        <v>0</v>
      </c>
      <c r="K27" s="44">
        <v>0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27</v>
      </c>
      <c r="F29" s="44">
        <v>24</v>
      </c>
      <c r="G29" s="44">
        <v>23</v>
      </c>
      <c r="H29" s="45">
        <v>0</v>
      </c>
      <c r="I29" s="44">
        <v>0</v>
      </c>
      <c r="J29" s="46">
        <v>0</v>
      </c>
      <c r="K29" s="44">
        <v>0</v>
      </c>
      <c r="L29" s="44">
        <v>0</v>
      </c>
      <c r="M29" s="44">
        <v>0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0</v>
      </c>
      <c r="F30" s="44">
        <v>0</v>
      </c>
      <c r="G30" s="44">
        <v>0</v>
      </c>
      <c r="H30" s="45">
        <v>0</v>
      </c>
      <c r="I30" s="44">
        <v>0</v>
      </c>
      <c r="J30" s="46">
        <v>0</v>
      </c>
      <c r="K30" s="44">
        <v>0</v>
      </c>
      <c r="L30" s="44">
        <v>0</v>
      </c>
      <c r="M30" s="44">
        <v>0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2</v>
      </c>
      <c r="F31" s="44">
        <v>0</v>
      </c>
      <c r="G31" s="44">
        <v>0</v>
      </c>
      <c r="H31" s="45">
        <v>0</v>
      </c>
      <c r="I31" s="44">
        <v>0</v>
      </c>
      <c r="J31" s="46">
        <v>0</v>
      </c>
      <c r="K31" s="44">
        <v>0</v>
      </c>
      <c r="L31" s="44">
        <v>0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1</v>
      </c>
      <c r="F32" s="44">
        <v>18</v>
      </c>
      <c r="G32" s="44">
        <v>6</v>
      </c>
      <c r="H32" s="45">
        <v>0</v>
      </c>
      <c r="I32" s="44">
        <v>0</v>
      </c>
      <c r="J32" s="46">
        <v>0</v>
      </c>
      <c r="K32" s="44">
        <v>0</v>
      </c>
      <c r="L32" s="44">
        <v>0</v>
      </c>
      <c r="M32" s="44">
        <v>0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0</v>
      </c>
      <c r="F33" s="44">
        <v>0</v>
      </c>
      <c r="G33" s="44">
        <v>0</v>
      </c>
      <c r="H33" s="45">
        <v>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0</v>
      </c>
      <c r="G34" s="44">
        <v>0</v>
      </c>
      <c r="H34" s="45">
        <v>0</v>
      </c>
      <c r="I34" s="44">
        <v>0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0</v>
      </c>
      <c r="I36" s="44">
        <v>0</v>
      </c>
      <c r="J36" s="46">
        <v>0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9</v>
      </c>
      <c r="F37" s="44">
        <v>3</v>
      </c>
      <c r="G37" s="44">
        <v>17</v>
      </c>
      <c r="H37" s="45">
        <v>42</v>
      </c>
      <c r="I37" s="44">
        <v>66</v>
      </c>
      <c r="J37" s="46">
        <v>57</v>
      </c>
      <c r="K37" s="44">
        <v>46</v>
      </c>
      <c r="L37" s="44">
        <v>49</v>
      </c>
      <c r="M37" s="44">
        <v>51.431000000000004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676</v>
      </c>
      <c r="F38" s="44">
        <v>876</v>
      </c>
      <c r="G38" s="44">
        <v>941</v>
      </c>
      <c r="H38" s="45">
        <v>822</v>
      </c>
      <c r="I38" s="44">
        <v>801</v>
      </c>
      <c r="J38" s="46">
        <v>709</v>
      </c>
      <c r="K38" s="44">
        <v>866</v>
      </c>
      <c r="L38" s="44">
        <v>910</v>
      </c>
      <c r="M38" s="44">
        <v>957.79199999999992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0</v>
      </c>
      <c r="F39" s="44">
        <v>0</v>
      </c>
      <c r="G39" s="44">
        <v>0</v>
      </c>
      <c r="H39" s="45">
        <v>0</v>
      </c>
      <c r="I39" s="44">
        <v>0</v>
      </c>
      <c r="J39" s="46">
        <v>0</v>
      </c>
      <c r="K39" s="44">
        <v>0</v>
      </c>
      <c r="L39" s="44">
        <v>0</v>
      </c>
      <c r="M39" s="44">
        <v>0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0</v>
      </c>
      <c r="F40" s="44">
        <v>0</v>
      </c>
      <c r="G40" s="44">
        <v>0</v>
      </c>
      <c r="H40" s="45">
        <v>0</v>
      </c>
      <c r="I40" s="44">
        <v>0</v>
      </c>
      <c r="J40" s="46">
        <v>0</v>
      </c>
      <c r="K40" s="44">
        <v>0</v>
      </c>
      <c r="L40" s="44">
        <v>0</v>
      </c>
      <c r="M40" s="44">
        <v>0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0</v>
      </c>
      <c r="F41" s="44">
        <v>0</v>
      </c>
      <c r="G41" s="44">
        <v>0</v>
      </c>
      <c r="H41" s="45">
        <v>0</v>
      </c>
      <c r="I41" s="44">
        <v>0</v>
      </c>
      <c r="J41" s="46">
        <v>0</v>
      </c>
      <c r="K41" s="44">
        <v>0</v>
      </c>
      <c r="L41" s="44">
        <v>0</v>
      </c>
      <c r="M41" s="44">
        <v>0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870</v>
      </c>
      <c r="F42" s="44">
        <v>916</v>
      </c>
      <c r="G42" s="44">
        <v>1012</v>
      </c>
      <c r="H42" s="45">
        <v>1600</v>
      </c>
      <c r="I42" s="44">
        <v>1521</v>
      </c>
      <c r="J42" s="46">
        <v>1118</v>
      </c>
      <c r="K42" s="44">
        <v>1621</v>
      </c>
      <c r="L42" s="44">
        <v>1761</v>
      </c>
      <c r="M42" s="44">
        <v>1855.0120000000002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53</v>
      </c>
      <c r="F43" s="44">
        <v>0</v>
      </c>
      <c r="G43" s="44">
        <v>16</v>
      </c>
      <c r="H43" s="45">
        <v>133</v>
      </c>
      <c r="I43" s="44">
        <v>113</v>
      </c>
      <c r="J43" s="46">
        <v>47</v>
      </c>
      <c r="K43" s="44">
        <v>129</v>
      </c>
      <c r="L43" s="44">
        <v>159</v>
      </c>
      <c r="M43" s="44">
        <v>167.42699999999999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0</v>
      </c>
      <c r="F44" s="44">
        <v>0</v>
      </c>
      <c r="G44" s="44">
        <v>0</v>
      </c>
      <c r="H44" s="45">
        <v>11</v>
      </c>
      <c r="I44" s="44">
        <v>11</v>
      </c>
      <c r="J44" s="46">
        <v>0</v>
      </c>
      <c r="K44" s="44">
        <v>0</v>
      </c>
      <c r="L44" s="44">
        <v>0</v>
      </c>
      <c r="M44" s="44">
        <v>0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53</v>
      </c>
      <c r="F45" s="44">
        <v>197</v>
      </c>
      <c r="G45" s="44">
        <v>145</v>
      </c>
      <c r="H45" s="45">
        <v>97</v>
      </c>
      <c r="I45" s="44">
        <v>97</v>
      </c>
      <c r="J45" s="46">
        <v>123</v>
      </c>
      <c r="K45" s="44">
        <v>103</v>
      </c>
      <c r="L45" s="44">
        <v>104</v>
      </c>
      <c r="M45" s="44">
        <v>109.51199999999999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0</v>
      </c>
      <c r="G46" s="51">
        <v>0</v>
      </c>
      <c r="H46" s="52">
        <v>0</v>
      </c>
      <c r="I46" s="51">
        <v>0</v>
      </c>
      <c r="J46" s="53">
        <v>0</v>
      </c>
      <c r="K46" s="51">
        <v>0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36</v>
      </c>
      <c r="F47" s="59">
        <f t="shared" ref="F47:M47" si="3">SUM(F48:F49)</f>
        <v>25</v>
      </c>
      <c r="G47" s="59">
        <f t="shared" si="3"/>
        <v>0</v>
      </c>
      <c r="H47" s="60">
        <f t="shared" si="3"/>
        <v>0</v>
      </c>
      <c r="I47" s="59">
        <f t="shared" si="3"/>
        <v>0</v>
      </c>
      <c r="J47" s="61">
        <f t="shared" si="3"/>
        <v>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36</v>
      </c>
      <c r="F48" s="36">
        <v>25</v>
      </c>
      <c r="G48" s="36">
        <v>0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0</v>
      </c>
      <c r="F51" s="27">
        <f t="shared" ref="F51:M51" si="4">F52+F59+F62+F63+F64+F72+F73</f>
        <v>0</v>
      </c>
      <c r="G51" s="27">
        <f t="shared" si="4"/>
        <v>0</v>
      </c>
      <c r="H51" s="28">
        <f t="shared" si="4"/>
        <v>0</v>
      </c>
      <c r="I51" s="27">
        <f t="shared" si="4"/>
        <v>0</v>
      </c>
      <c r="J51" s="29">
        <f t="shared" si="4"/>
        <v>0</v>
      </c>
      <c r="K51" s="27">
        <f t="shared" si="4"/>
        <v>0</v>
      </c>
      <c r="L51" s="27">
        <f t="shared" si="4"/>
        <v>0</v>
      </c>
      <c r="M51" s="27">
        <f t="shared" si="4"/>
        <v>0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0</v>
      </c>
      <c r="F52" s="36">
        <f t="shared" ref="F52:M52" si="5">F53+F56</f>
        <v>0</v>
      </c>
      <c r="G52" s="36">
        <f t="shared" si="5"/>
        <v>0</v>
      </c>
      <c r="H52" s="37">
        <f t="shared" si="5"/>
        <v>0</v>
      </c>
      <c r="I52" s="36">
        <f t="shared" si="5"/>
        <v>0</v>
      </c>
      <c r="J52" s="38">
        <f t="shared" si="5"/>
        <v>0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1">
        <f>SUM(E57:E58)</f>
        <v>0</v>
      </c>
      <c r="F56" s="51">
        <f t="shared" ref="F56:M56" si="7">SUM(F57:F58)</f>
        <v>0</v>
      </c>
      <c r="G56" s="51">
        <f t="shared" si="7"/>
        <v>0</v>
      </c>
      <c r="H56" s="52">
        <f t="shared" si="7"/>
        <v>0</v>
      </c>
      <c r="I56" s="51">
        <f t="shared" si="7"/>
        <v>0</v>
      </c>
      <c r="J56" s="53">
        <f t="shared" si="7"/>
        <v>0</v>
      </c>
      <c r="K56" s="51">
        <f t="shared" si="7"/>
        <v>0</v>
      </c>
      <c r="L56" s="51">
        <f t="shared" si="7"/>
        <v>0</v>
      </c>
      <c r="M56" s="51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0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0</v>
      </c>
      <c r="G59" s="59">
        <f t="shared" si="8"/>
        <v>0</v>
      </c>
      <c r="H59" s="60">
        <f t="shared" si="8"/>
        <v>0</v>
      </c>
      <c r="I59" s="59">
        <f t="shared" si="8"/>
        <v>0</v>
      </c>
      <c r="J59" s="61">
        <f t="shared" si="8"/>
        <v>0</v>
      </c>
      <c r="K59" s="59">
        <f t="shared" si="8"/>
        <v>0</v>
      </c>
      <c r="L59" s="59">
        <f t="shared" si="8"/>
        <v>0</v>
      </c>
      <c r="M59" s="59">
        <f t="shared" si="8"/>
        <v>0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0</v>
      </c>
      <c r="G61" s="51">
        <v>0</v>
      </c>
      <c r="H61" s="52">
        <v>0</v>
      </c>
      <c r="I61" s="51">
        <v>0</v>
      </c>
      <c r="J61" s="53">
        <v>0</v>
      </c>
      <c r="K61" s="51">
        <v>0</v>
      </c>
      <c r="L61" s="51">
        <v>0</v>
      </c>
      <c r="M61" s="51">
        <v>0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0</v>
      </c>
      <c r="F72" s="44">
        <v>0</v>
      </c>
      <c r="G72" s="44">
        <v>0</v>
      </c>
      <c r="H72" s="45">
        <v>0</v>
      </c>
      <c r="I72" s="44">
        <v>0</v>
      </c>
      <c r="J72" s="46">
        <v>0</v>
      </c>
      <c r="K72" s="44">
        <v>0</v>
      </c>
      <c r="L72" s="44">
        <v>0</v>
      </c>
      <c r="M72" s="44">
        <v>0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0</v>
      </c>
      <c r="F73" s="44">
        <f t="shared" ref="F73:M73" si="12">SUM(F74:F75)</f>
        <v>0</v>
      </c>
      <c r="G73" s="44">
        <f t="shared" si="12"/>
        <v>0</v>
      </c>
      <c r="H73" s="45">
        <f t="shared" si="12"/>
        <v>0</v>
      </c>
      <c r="I73" s="44">
        <f t="shared" si="12"/>
        <v>0</v>
      </c>
      <c r="J73" s="46">
        <f t="shared" si="12"/>
        <v>0</v>
      </c>
      <c r="K73" s="44">
        <f t="shared" si="12"/>
        <v>0</v>
      </c>
      <c r="L73" s="44">
        <f t="shared" si="12"/>
        <v>0</v>
      </c>
      <c r="M73" s="44">
        <f t="shared" si="12"/>
        <v>0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0</v>
      </c>
      <c r="F74" s="36">
        <v>0</v>
      </c>
      <c r="G74" s="36">
        <v>0</v>
      </c>
      <c r="H74" s="37">
        <v>0</v>
      </c>
      <c r="I74" s="36">
        <v>0</v>
      </c>
      <c r="J74" s="38">
        <v>0</v>
      </c>
      <c r="K74" s="36">
        <v>0</v>
      </c>
      <c r="L74" s="36">
        <v>0</v>
      </c>
      <c r="M74" s="36">
        <v>0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0</v>
      </c>
      <c r="F75" s="51">
        <v>0</v>
      </c>
      <c r="G75" s="51">
        <v>0</v>
      </c>
      <c r="H75" s="52">
        <v>0</v>
      </c>
      <c r="I75" s="51">
        <v>0</v>
      </c>
      <c r="J75" s="53">
        <v>0</v>
      </c>
      <c r="K75" s="51">
        <v>0</v>
      </c>
      <c r="L75" s="51">
        <v>0</v>
      </c>
      <c r="M75" s="51">
        <v>0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434</v>
      </c>
      <c r="F77" s="27">
        <f t="shared" ref="F77:M77" si="13">F78+F81+F84+F85+F86+F87+F88</f>
        <v>672</v>
      </c>
      <c r="G77" s="27">
        <f t="shared" si="13"/>
        <v>151</v>
      </c>
      <c r="H77" s="28">
        <f t="shared" si="13"/>
        <v>0</v>
      </c>
      <c r="I77" s="27">
        <f t="shared" si="13"/>
        <v>157</v>
      </c>
      <c r="J77" s="29">
        <f t="shared" si="13"/>
        <v>160</v>
      </c>
      <c r="K77" s="27">
        <f t="shared" si="13"/>
        <v>0</v>
      </c>
      <c r="L77" s="27">
        <f t="shared" si="13"/>
        <v>0</v>
      </c>
      <c r="M77" s="27">
        <f t="shared" si="13"/>
        <v>0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0</v>
      </c>
      <c r="F78" s="59">
        <f t="shared" ref="F78:M78" si="14">SUM(F79:F80)</f>
        <v>0</v>
      </c>
      <c r="G78" s="59">
        <f t="shared" si="14"/>
        <v>0</v>
      </c>
      <c r="H78" s="60">
        <f t="shared" si="14"/>
        <v>0</v>
      </c>
      <c r="I78" s="59">
        <f t="shared" si="14"/>
        <v>0</v>
      </c>
      <c r="J78" s="61">
        <f t="shared" si="14"/>
        <v>0</v>
      </c>
      <c r="K78" s="59">
        <f t="shared" si="14"/>
        <v>0</v>
      </c>
      <c r="L78" s="59">
        <f t="shared" si="14"/>
        <v>0</v>
      </c>
      <c r="M78" s="59">
        <f t="shared" si="14"/>
        <v>0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0</v>
      </c>
      <c r="F79" s="36">
        <v>0</v>
      </c>
      <c r="G79" s="36">
        <v>0</v>
      </c>
      <c r="H79" s="37">
        <v>0</v>
      </c>
      <c r="I79" s="36">
        <v>0</v>
      </c>
      <c r="J79" s="38">
        <v>0</v>
      </c>
      <c r="K79" s="36">
        <v>0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0</v>
      </c>
      <c r="H80" s="52">
        <v>0</v>
      </c>
      <c r="I80" s="51">
        <v>0</v>
      </c>
      <c r="J80" s="53">
        <v>0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434</v>
      </c>
      <c r="F81" s="44">
        <f t="shared" ref="F81:M81" si="15">SUM(F82:F83)</f>
        <v>672</v>
      </c>
      <c r="G81" s="44">
        <f t="shared" si="15"/>
        <v>151</v>
      </c>
      <c r="H81" s="45">
        <f t="shared" si="15"/>
        <v>0</v>
      </c>
      <c r="I81" s="44">
        <f t="shared" si="15"/>
        <v>157</v>
      </c>
      <c r="J81" s="46">
        <f t="shared" si="15"/>
        <v>160</v>
      </c>
      <c r="K81" s="44">
        <f t="shared" si="15"/>
        <v>0</v>
      </c>
      <c r="L81" s="44">
        <f t="shared" si="15"/>
        <v>0</v>
      </c>
      <c r="M81" s="44">
        <f t="shared" si="15"/>
        <v>0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0</v>
      </c>
      <c r="G82" s="36">
        <v>0</v>
      </c>
      <c r="H82" s="37">
        <v>0</v>
      </c>
      <c r="I82" s="36">
        <v>0</v>
      </c>
      <c r="J82" s="38">
        <v>0</v>
      </c>
      <c r="K82" s="36">
        <v>0</v>
      </c>
      <c r="L82" s="36">
        <v>0</v>
      </c>
      <c r="M82" s="36">
        <v>0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434</v>
      </c>
      <c r="F83" s="51">
        <v>672</v>
      </c>
      <c r="G83" s="51">
        <v>151</v>
      </c>
      <c r="H83" s="52">
        <v>0</v>
      </c>
      <c r="I83" s="51">
        <v>157</v>
      </c>
      <c r="J83" s="53">
        <v>160</v>
      </c>
      <c r="K83" s="51">
        <v>0</v>
      </c>
      <c r="L83" s="51">
        <v>0</v>
      </c>
      <c r="M83" s="51">
        <v>0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0</v>
      </c>
      <c r="G88" s="44">
        <v>0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0</v>
      </c>
      <c r="F90" s="27">
        <v>3</v>
      </c>
      <c r="G90" s="27">
        <v>166</v>
      </c>
      <c r="H90" s="28">
        <v>0</v>
      </c>
      <c r="I90" s="27">
        <v>0</v>
      </c>
      <c r="J90" s="29">
        <v>0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20286</v>
      </c>
      <c r="F92" s="103">
        <f t="shared" ref="F92:M92" si="16">F4+F51+F77+F90</f>
        <v>22779</v>
      </c>
      <c r="G92" s="103">
        <f t="shared" si="16"/>
        <v>24792</v>
      </c>
      <c r="H92" s="104">
        <f t="shared" si="16"/>
        <v>27585</v>
      </c>
      <c r="I92" s="103">
        <f t="shared" si="16"/>
        <v>26349</v>
      </c>
      <c r="J92" s="105">
        <f t="shared" si="16"/>
        <v>25654</v>
      </c>
      <c r="K92" s="103">
        <f t="shared" si="16"/>
        <v>29061</v>
      </c>
      <c r="L92" s="103">
        <f t="shared" si="16"/>
        <v>30355</v>
      </c>
      <c r="M92" s="103">
        <f t="shared" si="16"/>
        <v>31963.135000000002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/>
      <c r="D101" s="107"/>
      <c r="N101" s="107"/>
      <c r="O101" s="107"/>
    </row>
    <row r="102" spans="3:15" s="18" customFormat="1" x14ac:dyDescent="0.2">
      <c r="C102" s="107"/>
      <c r="D102" s="107"/>
      <c r="N102" s="107"/>
      <c r="O102" s="107"/>
    </row>
    <row r="103" spans="3:15" s="18" customFormat="1" x14ac:dyDescent="0.2">
      <c r="C103" s="107"/>
      <c r="D103" s="107"/>
      <c r="N103" s="107"/>
      <c r="O103" s="107"/>
    </row>
    <row r="104" spans="3:15" s="18" customFormat="1" x14ac:dyDescent="0.2">
      <c r="C104" s="107"/>
      <c r="D104" s="107"/>
      <c r="N104" s="107"/>
      <c r="O104" s="107"/>
    </row>
    <row r="105" spans="3:15" s="18" customFormat="1" x14ac:dyDescent="0.2">
      <c r="C105" s="107"/>
      <c r="D105" s="107"/>
      <c r="N105" s="107"/>
      <c r="O105" s="107"/>
    </row>
    <row r="106" spans="3:15" s="18" customFormat="1" x14ac:dyDescent="0.2">
      <c r="C106" s="107"/>
      <c r="D106" s="107"/>
      <c r="N106" s="107"/>
      <c r="O106" s="107"/>
    </row>
    <row r="107" spans="3:15" s="18" customFormat="1" x14ac:dyDescent="0.2">
      <c r="C107" s="107"/>
      <c r="D107" s="107"/>
      <c r="N107" s="107"/>
      <c r="O107" s="107"/>
    </row>
    <row r="108" spans="3:15" s="18" customFormat="1" x14ac:dyDescent="0.2">
      <c r="C108" s="107"/>
      <c r="D108" s="107"/>
      <c r="N108" s="107"/>
      <c r="O108" s="107"/>
    </row>
    <row r="109" spans="3:15" s="18" customFormat="1" x14ac:dyDescent="0.2">
      <c r="C109" s="107"/>
      <c r="D109" s="107"/>
      <c r="N109" s="107"/>
      <c r="O109" s="107"/>
    </row>
    <row r="110" spans="3:15" s="18" customFormat="1" x14ac:dyDescent="0.2">
      <c r="C110" s="107"/>
      <c r="D110" s="107"/>
      <c r="N110" s="107"/>
      <c r="O110" s="107"/>
    </row>
    <row r="111" spans="3:15" s="18" customFormat="1" x14ac:dyDescent="0.2">
      <c r="C111" s="107"/>
      <c r="D111" s="107"/>
      <c r="N111" s="107"/>
      <c r="O111" s="107"/>
    </row>
    <row r="112" spans="3:15" s="18" customFormat="1" x14ac:dyDescent="0.2">
      <c r="C112" s="107"/>
      <c r="D112" s="107"/>
      <c r="N112" s="107"/>
      <c r="O112" s="107"/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175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124</v>
      </c>
      <c r="F3" s="22" t="s">
        <v>125</v>
      </c>
      <c r="G3" s="22" t="s">
        <v>126</v>
      </c>
      <c r="H3" s="173" t="s">
        <v>127</v>
      </c>
      <c r="I3" s="174"/>
      <c r="J3" s="175"/>
      <c r="K3" s="22" t="s">
        <v>128</v>
      </c>
      <c r="L3" s="22" t="s">
        <v>129</v>
      </c>
      <c r="M3" s="22" t="s">
        <v>130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44801</v>
      </c>
      <c r="F4" s="27">
        <f t="shared" ref="F4:M4" si="0">F5+F8+F47</f>
        <v>49565</v>
      </c>
      <c r="G4" s="27">
        <f t="shared" si="0"/>
        <v>58282</v>
      </c>
      <c r="H4" s="28">
        <f t="shared" si="0"/>
        <v>60742</v>
      </c>
      <c r="I4" s="27">
        <f t="shared" si="0"/>
        <v>61018</v>
      </c>
      <c r="J4" s="29">
        <f t="shared" si="0"/>
        <v>60957</v>
      </c>
      <c r="K4" s="27">
        <f t="shared" si="0"/>
        <v>61402</v>
      </c>
      <c r="L4" s="27">
        <f t="shared" si="0"/>
        <v>60458</v>
      </c>
      <c r="M4" s="27">
        <f t="shared" si="0"/>
        <v>63656.974000000002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27228</v>
      </c>
      <c r="F5" s="59">
        <f t="shared" ref="F5:M5" si="1">SUM(F6:F7)</f>
        <v>29752</v>
      </c>
      <c r="G5" s="59">
        <f t="shared" si="1"/>
        <v>32061</v>
      </c>
      <c r="H5" s="60">
        <f t="shared" si="1"/>
        <v>36187</v>
      </c>
      <c r="I5" s="59">
        <f t="shared" si="1"/>
        <v>32131</v>
      </c>
      <c r="J5" s="61">
        <f t="shared" si="1"/>
        <v>32368</v>
      </c>
      <c r="K5" s="59">
        <f t="shared" si="1"/>
        <v>37226</v>
      </c>
      <c r="L5" s="59">
        <f t="shared" si="1"/>
        <v>40044</v>
      </c>
      <c r="M5" s="59">
        <f t="shared" si="1"/>
        <v>42166.331999999995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23223</v>
      </c>
      <c r="F6" s="36">
        <v>25164</v>
      </c>
      <c r="G6" s="36">
        <v>27259</v>
      </c>
      <c r="H6" s="37">
        <v>31078</v>
      </c>
      <c r="I6" s="36">
        <v>27539</v>
      </c>
      <c r="J6" s="38">
        <v>27732</v>
      </c>
      <c r="K6" s="36">
        <v>31734</v>
      </c>
      <c r="L6" s="36">
        <v>34389</v>
      </c>
      <c r="M6" s="36">
        <v>36211.616999999998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4005</v>
      </c>
      <c r="F7" s="51">
        <v>4588</v>
      </c>
      <c r="G7" s="51">
        <v>4802</v>
      </c>
      <c r="H7" s="52">
        <v>5109</v>
      </c>
      <c r="I7" s="51">
        <v>4592</v>
      </c>
      <c r="J7" s="53">
        <v>4636</v>
      </c>
      <c r="K7" s="51">
        <v>5492</v>
      </c>
      <c r="L7" s="51">
        <v>5655</v>
      </c>
      <c r="M7" s="51">
        <v>5954.7150000000001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17543</v>
      </c>
      <c r="F8" s="59">
        <f t="shared" ref="F8:M8" si="2">SUM(F9:F46)</f>
        <v>19776</v>
      </c>
      <c r="G8" s="59">
        <f t="shared" si="2"/>
        <v>25693</v>
      </c>
      <c r="H8" s="60">
        <f t="shared" si="2"/>
        <v>24555</v>
      </c>
      <c r="I8" s="59">
        <f t="shared" si="2"/>
        <v>28887</v>
      </c>
      <c r="J8" s="61">
        <f t="shared" si="2"/>
        <v>28589</v>
      </c>
      <c r="K8" s="59">
        <f t="shared" si="2"/>
        <v>24176</v>
      </c>
      <c r="L8" s="59">
        <f t="shared" si="2"/>
        <v>20414</v>
      </c>
      <c r="M8" s="59">
        <f t="shared" si="2"/>
        <v>21490.642000000003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0</v>
      </c>
      <c r="F9" s="36">
        <v>0</v>
      </c>
      <c r="G9" s="36">
        <v>0</v>
      </c>
      <c r="H9" s="37">
        <v>0</v>
      </c>
      <c r="I9" s="36">
        <v>0</v>
      </c>
      <c r="J9" s="38">
        <v>0</v>
      </c>
      <c r="K9" s="36">
        <v>0</v>
      </c>
      <c r="L9" s="36">
        <v>0</v>
      </c>
      <c r="M9" s="36">
        <v>0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85</v>
      </c>
      <c r="F10" s="44">
        <v>21</v>
      </c>
      <c r="G10" s="44">
        <v>3</v>
      </c>
      <c r="H10" s="45">
        <v>70</v>
      </c>
      <c r="I10" s="44">
        <v>152</v>
      </c>
      <c r="J10" s="46">
        <v>112</v>
      </c>
      <c r="K10" s="44">
        <v>72</v>
      </c>
      <c r="L10" s="44">
        <v>44</v>
      </c>
      <c r="M10" s="44">
        <v>46.331999999999994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110</v>
      </c>
      <c r="F11" s="44">
        <v>589</v>
      </c>
      <c r="G11" s="44">
        <v>97</v>
      </c>
      <c r="H11" s="45">
        <v>277</v>
      </c>
      <c r="I11" s="44">
        <v>303</v>
      </c>
      <c r="J11" s="46">
        <v>178</v>
      </c>
      <c r="K11" s="44">
        <v>289</v>
      </c>
      <c r="L11" s="44">
        <v>158</v>
      </c>
      <c r="M11" s="44">
        <v>166.374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0</v>
      </c>
      <c r="F12" s="44">
        <v>0</v>
      </c>
      <c r="G12" s="44">
        <v>2170</v>
      </c>
      <c r="H12" s="45">
        <v>0</v>
      </c>
      <c r="I12" s="44">
        <v>0</v>
      </c>
      <c r="J12" s="46">
        <v>0</v>
      </c>
      <c r="K12" s="44">
        <v>0</v>
      </c>
      <c r="L12" s="44">
        <v>0</v>
      </c>
      <c r="M12" s="44">
        <v>0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0</v>
      </c>
      <c r="F13" s="44">
        <v>0</v>
      </c>
      <c r="G13" s="44">
        <v>0</v>
      </c>
      <c r="H13" s="45">
        <v>0</v>
      </c>
      <c r="I13" s="44">
        <v>0</v>
      </c>
      <c r="J13" s="46">
        <v>0</v>
      </c>
      <c r="K13" s="44">
        <v>0</v>
      </c>
      <c r="L13" s="44">
        <v>0</v>
      </c>
      <c r="M13" s="44">
        <v>0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13</v>
      </c>
      <c r="F14" s="44">
        <v>83</v>
      </c>
      <c r="G14" s="44">
        <v>88</v>
      </c>
      <c r="H14" s="45">
        <v>186</v>
      </c>
      <c r="I14" s="44">
        <v>129</v>
      </c>
      <c r="J14" s="46">
        <v>110</v>
      </c>
      <c r="K14" s="44">
        <v>165</v>
      </c>
      <c r="L14" s="44">
        <v>172</v>
      </c>
      <c r="M14" s="44">
        <v>181.11599999999999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108</v>
      </c>
      <c r="F15" s="44">
        <v>53</v>
      </c>
      <c r="G15" s="44">
        <v>7</v>
      </c>
      <c r="H15" s="45">
        <v>15</v>
      </c>
      <c r="I15" s="44">
        <v>49</v>
      </c>
      <c r="J15" s="46">
        <v>33</v>
      </c>
      <c r="K15" s="44">
        <v>20</v>
      </c>
      <c r="L15" s="44">
        <v>17</v>
      </c>
      <c r="M15" s="44">
        <v>17.901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15088</v>
      </c>
      <c r="F16" s="44">
        <v>17078</v>
      </c>
      <c r="G16" s="44">
        <v>20506</v>
      </c>
      <c r="H16" s="45">
        <v>19949</v>
      </c>
      <c r="I16" s="44">
        <v>18662</v>
      </c>
      <c r="J16" s="46">
        <v>19340</v>
      </c>
      <c r="K16" s="44">
        <v>15669</v>
      </c>
      <c r="L16" s="44">
        <v>16286</v>
      </c>
      <c r="M16" s="44">
        <v>17149.157999999999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312</v>
      </c>
      <c r="F17" s="44">
        <v>0</v>
      </c>
      <c r="G17" s="44">
        <v>255</v>
      </c>
      <c r="H17" s="45">
        <v>105</v>
      </c>
      <c r="I17" s="44">
        <v>755</v>
      </c>
      <c r="J17" s="46">
        <v>905</v>
      </c>
      <c r="K17" s="44">
        <v>0</v>
      </c>
      <c r="L17" s="44">
        <v>115</v>
      </c>
      <c r="M17" s="44">
        <v>121.095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0</v>
      </c>
      <c r="F18" s="44">
        <v>0</v>
      </c>
      <c r="G18" s="44">
        <v>0</v>
      </c>
      <c r="H18" s="45">
        <v>0</v>
      </c>
      <c r="I18" s="44">
        <v>0</v>
      </c>
      <c r="J18" s="46">
        <v>0</v>
      </c>
      <c r="K18" s="44">
        <v>0</v>
      </c>
      <c r="L18" s="44">
        <v>0</v>
      </c>
      <c r="M18" s="44">
        <v>0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0</v>
      </c>
      <c r="F21" s="44">
        <v>0</v>
      </c>
      <c r="G21" s="44">
        <v>0</v>
      </c>
      <c r="H21" s="45">
        <v>0</v>
      </c>
      <c r="I21" s="44">
        <v>0</v>
      </c>
      <c r="J21" s="46">
        <v>0</v>
      </c>
      <c r="K21" s="44">
        <v>0</v>
      </c>
      <c r="L21" s="44">
        <v>0</v>
      </c>
      <c r="M21" s="44">
        <v>0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94</v>
      </c>
      <c r="F22" s="44">
        <v>52</v>
      </c>
      <c r="G22" s="44">
        <v>114</v>
      </c>
      <c r="H22" s="45">
        <v>231</v>
      </c>
      <c r="I22" s="44">
        <v>216</v>
      </c>
      <c r="J22" s="46">
        <v>67</v>
      </c>
      <c r="K22" s="44">
        <v>131</v>
      </c>
      <c r="L22" s="44">
        <v>256</v>
      </c>
      <c r="M22" s="44">
        <v>269.56799999999998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83</v>
      </c>
      <c r="F23" s="44">
        <v>111</v>
      </c>
      <c r="G23" s="44">
        <v>152</v>
      </c>
      <c r="H23" s="45">
        <v>106</v>
      </c>
      <c r="I23" s="44">
        <v>250</v>
      </c>
      <c r="J23" s="46">
        <v>194</v>
      </c>
      <c r="K23" s="44">
        <v>87</v>
      </c>
      <c r="L23" s="44">
        <v>61</v>
      </c>
      <c r="M23" s="44">
        <v>64.23299999999999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2</v>
      </c>
      <c r="F24" s="44">
        <v>5</v>
      </c>
      <c r="G24" s="44">
        <v>3</v>
      </c>
      <c r="H24" s="45">
        <v>10</v>
      </c>
      <c r="I24" s="44">
        <v>9</v>
      </c>
      <c r="J24" s="46">
        <v>8</v>
      </c>
      <c r="K24" s="44">
        <v>4</v>
      </c>
      <c r="L24" s="44">
        <v>16</v>
      </c>
      <c r="M24" s="44">
        <v>16.847999999999999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0</v>
      </c>
      <c r="F25" s="44">
        <v>0</v>
      </c>
      <c r="G25" s="44">
        <v>0</v>
      </c>
      <c r="H25" s="45">
        <v>0</v>
      </c>
      <c r="I25" s="44">
        <v>0</v>
      </c>
      <c r="J25" s="46">
        <v>0</v>
      </c>
      <c r="K25" s="44">
        <v>0</v>
      </c>
      <c r="L25" s="44">
        <v>0</v>
      </c>
      <c r="M25" s="44">
        <v>0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0</v>
      </c>
      <c r="J27" s="46">
        <v>0</v>
      </c>
      <c r="K27" s="44">
        <v>0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40</v>
      </c>
      <c r="F29" s="44">
        <v>79</v>
      </c>
      <c r="G29" s="44">
        <v>66</v>
      </c>
      <c r="H29" s="45">
        <v>0</v>
      </c>
      <c r="I29" s="44">
        <v>0</v>
      </c>
      <c r="J29" s="46">
        <v>0</v>
      </c>
      <c r="K29" s="44">
        <v>0</v>
      </c>
      <c r="L29" s="44">
        <v>0</v>
      </c>
      <c r="M29" s="44">
        <v>0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0</v>
      </c>
      <c r="F30" s="44">
        <v>0</v>
      </c>
      <c r="G30" s="44">
        <v>0</v>
      </c>
      <c r="H30" s="45">
        <v>0</v>
      </c>
      <c r="I30" s="44">
        <v>0</v>
      </c>
      <c r="J30" s="46">
        <v>0</v>
      </c>
      <c r="K30" s="44">
        <v>0</v>
      </c>
      <c r="L30" s="44">
        <v>0</v>
      </c>
      <c r="M30" s="44">
        <v>0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0</v>
      </c>
      <c r="F31" s="44">
        <v>0</v>
      </c>
      <c r="G31" s="44">
        <v>0</v>
      </c>
      <c r="H31" s="45">
        <v>0</v>
      </c>
      <c r="I31" s="44">
        <v>0</v>
      </c>
      <c r="J31" s="46">
        <v>0</v>
      </c>
      <c r="K31" s="44">
        <v>0</v>
      </c>
      <c r="L31" s="44">
        <v>0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3</v>
      </c>
      <c r="F32" s="44">
        <v>3</v>
      </c>
      <c r="G32" s="44">
        <v>4</v>
      </c>
      <c r="H32" s="45">
        <v>0</v>
      </c>
      <c r="I32" s="44">
        <v>0</v>
      </c>
      <c r="J32" s="46">
        <v>0</v>
      </c>
      <c r="K32" s="44">
        <v>0</v>
      </c>
      <c r="L32" s="44">
        <v>0</v>
      </c>
      <c r="M32" s="44">
        <v>0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0</v>
      </c>
      <c r="F33" s="44">
        <v>0</v>
      </c>
      <c r="G33" s="44">
        <v>0</v>
      </c>
      <c r="H33" s="45">
        <v>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0</v>
      </c>
      <c r="G34" s="44">
        <v>0</v>
      </c>
      <c r="H34" s="45">
        <v>0</v>
      </c>
      <c r="I34" s="44">
        <v>0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0</v>
      </c>
      <c r="I36" s="44">
        <v>0</v>
      </c>
      <c r="J36" s="46">
        <v>0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5</v>
      </c>
      <c r="F37" s="44">
        <v>17</v>
      </c>
      <c r="G37" s="44">
        <v>10</v>
      </c>
      <c r="H37" s="45">
        <v>381</v>
      </c>
      <c r="I37" s="44">
        <v>305</v>
      </c>
      <c r="J37" s="46">
        <v>145</v>
      </c>
      <c r="K37" s="44">
        <v>113</v>
      </c>
      <c r="L37" s="44">
        <v>122</v>
      </c>
      <c r="M37" s="44">
        <v>128.46600000000001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902</v>
      </c>
      <c r="F38" s="44">
        <v>911</v>
      </c>
      <c r="G38" s="44">
        <v>738</v>
      </c>
      <c r="H38" s="45">
        <v>1519</v>
      </c>
      <c r="I38" s="44">
        <v>1172</v>
      </c>
      <c r="J38" s="46">
        <v>880</v>
      </c>
      <c r="K38" s="44">
        <v>1465</v>
      </c>
      <c r="L38" s="44">
        <v>1711</v>
      </c>
      <c r="M38" s="44">
        <v>1801.683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0</v>
      </c>
      <c r="F39" s="44">
        <v>0</v>
      </c>
      <c r="G39" s="44">
        <v>0</v>
      </c>
      <c r="H39" s="45">
        <v>0</v>
      </c>
      <c r="I39" s="44">
        <v>0</v>
      </c>
      <c r="J39" s="46">
        <v>0</v>
      </c>
      <c r="K39" s="44">
        <v>0</v>
      </c>
      <c r="L39" s="44">
        <v>0</v>
      </c>
      <c r="M39" s="44">
        <v>0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0</v>
      </c>
      <c r="F40" s="44">
        <v>0</v>
      </c>
      <c r="G40" s="44">
        <v>0</v>
      </c>
      <c r="H40" s="45">
        <v>0</v>
      </c>
      <c r="I40" s="44">
        <v>0</v>
      </c>
      <c r="J40" s="46">
        <v>0</v>
      </c>
      <c r="K40" s="44">
        <v>0</v>
      </c>
      <c r="L40" s="44">
        <v>0</v>
      </c>
      <c r="M40" s="44">
        <v>0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0</v>
      </c>
      <c r="F41" s="44">
        <v>0</v>
      </c>
      <c r="G41" s="44">
        <v>0</v>
      </c>
      <c r="H41" s="45">
        <v>0</v>
      </c>
      <c r="I41" s="44">
        <v>0</v>
      </c>
      <c r="J41" s="46">
        <v>0</v>
      </c>
      <c r="K41" s="44">
        <v>0</v>
      </c>
      <c r="L41" s="44">
        <v>0</v>
      </c>
      <c r="M41" s="44">
        <v>0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661</v>
      </c>
      <c r="F42" s="44">
        <v>699</v>
      </c>
      <c r="G42" s="44">
        <v>786</v>
      </c>
      <c r="H42" s="45">
        <v>1038</v>
      </c>
      <c r="I42" s="44">
        <v>999</v>
      </c>
      <c r="J42" s="46">
        <v>1208</v>
      </c>
      <c r="K42" s="44">
        <v>1078</v>
      </c>
      <c r="L42" s="44">
        <v>1262</v>
      </c>
      <c r="M42" s="44">
        <v>1328.886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0</v>
      </c>
      <c r="F43" s="44">
        <v>17</v>
      </c>
      <c r="G43" s="44">
        <v>596</v>
      </c>
      <c r="H43" s="45">
        <v>607</v>
      </c>
      <c r="I43" s="44">
        <v>5767</v>
      </c>
      <c r="J43" s="46">
        <v>5284</v>
      </c>
      <c r="K43" s="44">
        <v>5033</v>
      </c>
      <c r="L43" s="44">
        <v>142</v>
      </c>
      <c r="M43" s="44">
        <v>144.226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3</v>
      </c>
      <c r="F44" s="44">
        <v>0</v>
      </c>
      <c r="G44" s="44">
        <v>0</v>
      </c>
      <c r="H44" s="45">
        <v>14</v>
      </c>
      <c r="I44" s="44">
        <v>14</v>
      </c>
      <c r="J44" s="46">
        <v>19</v>
      </c>
      <c r="K44" s="44">
        <v>1</v>
      </c>
      <c r="L44" s="44">
        <v>1</v>
      </c>
      <c r="M44" s="44">
        <v>1.0529999999999999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34</v>
      </c>
      <c r="F45" s="44">
        <v>58</v>
      </c>
      <c r="G45" s="44">
        <v>98</v>
      </c>
      <c r="H45" s="45">
        <v>47</v>
      </c>
      <c r="I45" s="44">
        <v>105</v>
      </c>
      <c r="J45" s="46">
        <v>106</v>
      </c>
      <c r="K45" s="44">
        <v>49</v>
      </c>
      <c r="L45" s="44">
        <v>51</v>
      </c>
      <c r="M45" s="44">
        <v>53.702999999999996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0</v>
      </c>
      <c r="G46" s="51">
        <v>0</v>
      </c>
      <c r="H46" s="52">
        <v>0</v>
      </c>
      <c r="I46" s="51">
        <v>0</v>
      </c>
      <c r="J46" s="53">
        <v>0</v>
      </c>
      <c r="K46" s="51">
        <v>0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30</v>
      </c>
      <c r="F47" s="59">
        <f t="shared" ref="F47:M47" si="3">SUM(F48:F49)</f>
        <v>37</v>
      </c>
      <c r="G47" s="59">
        <f t="shared" si="3"/>
        <v>528</v>
      </c>
      <c r="H47" s="60">
        <f t="shared" si="3"/>
        <v>0</v>
      </c>
      <c r="I47" s="59">
        <f t="shared" si="3"/>
        <v>0</v>
      </c>
      <c r="J47" s="61">
        <f t="shared" si="3"/>
        <v>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30</v>
      </c>
      <c r="F48" s="36">
        <v>37</v>
      </c>
      <c r="G48" s="36">
        <v>528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525</v>
      </c>
      <c r="F51" s="27">
        <f t="shared" ref="F51:M51" si="4">F52+F59+F62+F63+F64+F72+F73</f>
        <v>35</v>
      </c>
      <c r="G51" s="27">
        <f t="shared" si="4"/>
        <v>303</v>
      </c>
      <c r="H51" s="28">
        <f t="shared" si="4"/>
        <v>0</v>
      </c>
      <c r="I51" s="27">
        <f t="shared" si="4"/>
        <v>101</v>
      </c>
      <c r="J51" s="29">
        <f t="shared" si="4"/>
        <v>101</v>
      </c>
      <c r="K51" s="27">
        <f t="shared" si="4"/>
        <v>0</v>
      </c>
      <c r="L51" s="27">
        <f t="shared" si="4"/>
        <v>0</v>
      </c>
      <c r="M51" s="27">
        <f t="shared" si="4"/>
        <v>0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0</v>
      </c>
      <c r="F52" s="36">
        <f t="shared" ref="F52:M52" si="5">F53+F56</f>
        <v>0</v>
      </c>
      <c r="G52" s="36">
        <f t="shared" si="5"/>
        <v>0</v>
      </c>
      <c r="H52" s="37">
        <f t="shared" si="5"/>
        <v>0</v>
      </c>
      <c r="I52" s="36">
        <f t="shared" si="5"/>
        <v>0</v>
      </c>
      <c r="J52" s="38">
        <f t="shared" si="5"/>
        <v>0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1">
        <f>SUM(E57:E58)</f>
        <v>0</v>
      </c>
      <c r="F56" s="51">
        <f t="shared" ref="F56:M56" si="7">SUM(F57:F58)</f>
        <v>0</v>
      </c>
      <c r="G56" s="51">
        <f t="shared" si="7"/>
        <v>0</v>
      </c>
      <c r="H56" s="52">
        <f t="shared" si="7"/>
        <v>0</v>
      </c>
      <c r="I56" s="51">
        <f t="shared" si="7"/>
        <v>0</v>
      </c>
      <c r="J56" s="53">
        <f t="shared" si="7"/>
        <v>0</v>
      </c>
      <c r="K56" s="51">
        <f t="shared" si="7"/>
        <v>0</v>
      </c>
      <c r="L56" s="51">
        <f t="shared" si="7"/>
        <v>0</v>
      </c>
      <c r="M56" s="51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0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0</v>
      </c>
      <c r="G59" s="59">
        <f t="shared" si="8"/>
        <v>0</v>
      </c>
      <c r="H59" s="60">
        <f t="shared" si="8"/>
        <v>0</v>
      </c>
      <c r="I59" s="59">
        <f t="shared" si="8"/>
        <v>0</v>
      </c>
      <c r="J59" s="61">
        <f t="shared" si="8"/>
        <v>0</v>
      </c>
      <c r="K59" s="59">
        <f t="shared" si="8"/>
        <v>0</v>
      </c>
      <c r="L59" s="59">
        <f t="shared" si="8"/>
        <v>0</v>
      </c>
      <c r="M59" s="59">
        <f t="shared" si="8"/>
        <v>0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0</v>
      </c>
      <c r="G61" s="51">
        <v>0</v>
      </c>
      <c r="H61" s="52">
        <v>0</v>
      </c>
      <c r="I61" s="51">
        <v>0</v>
      </c>
      <c r="J61" s="53">
        <v>0</v>
      </c>
      <c r="K61" s="51">
        <v>0</v>
      </c>
      <c r="L61" s="51">
        <v>0</v>
      </c>
      <c r="M61" s="51">
        <v>0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0</v>
      </c>
      <c r="F72" s="44">
        <v>0</v>
      </c>
      <c r="G72" s="44">
        <v>0</v>
      </c>
      <c r="H72" s="45">
        <v>0</v>
      </c>
      <c r="I72" s="44">
        <v>0</v>
      </c>
      <c r="J72" s="46">
        <v>0</v>
      </c>
      <c r="K72" s="44">
        <v>0</v>
      </c>
      <c r="L72" s="44">
        <v>0</v>
      </c>
      <c r="M72" s="44">
        <v>0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525</v>
      </c>
      <c r="F73" s="44">
        <f t="shared" ref="F73:M73" si="12">SUM(F74:F75)</f>
        <v>35</v>
      </c>
      <c r="G73" s="44">
        <f t="shared" si="12"/>
        <v>303</v>
      </c>
      <c r="H73" s="45">
        <f t="shared" si="12"/>
        <v>0</v>
      </c>
      <c r="I73" s="44">
        <f t="shared" si="12"/>
        <v>101</v>
      </c>
      <c r="J73" s="46">
        <f t="shared" si="12"/>
        <v>101</v>
      </c>
      <c r="K73" s="44">
        <f t="shared" si="12"/>
        <v>0</v>
      </c>
      <c r="L73" s="44">
        <f t="shared" si="12"/>
        <v>0</v>
      </c>
      <c r="M73" s="44">
        <f t="shared" si="12"/>
        <v>0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0</v>
      </c>
      <c r="F74" s="36">
        <v>0</v>
      </c>
      <c r="G74" s="36">
        <v>0</v>
      </c>
      <c r="H74" s="37">
        <v>0</v>
      </c>
      <c r="I74" s="36">
        <v>0</v>
      </c>
      <c r="J74" s="38">
        <v>0</v>
      </c>
      <c r="K74" s="36">
        <v>0</v>
      </c>
      <c r="L74" s="36">
        <v>0</v>
      </c>
      <c r="M74" s="36">
        <v>0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525</v>
      </c>
      <c r="F75" s="51">
        <v>35</v>
      </c>
      <c r="G75" s="51">
        <v>303</v>
      </c>
      <c r="H75" s="52">
        <v>0</v>
      </c>
      <c r="I75" s="51">
        <v>101</v>
      </c>
      <c r="J75" s="53">
        <v>101</v>
      </c>
      <c r="K75" s="51">
        <v>0</v>
      </c>
      <c r="L75" s="51">
        <v>0</v>
      </c>
      <c r="M75" s="51">
        <v>0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1363</v>
      </c>
      <c r="F77" s="27">
        <f t="shared" ref="F77:M77" si="13">F78+F81+F84+F85+F86+F87+F88</f>
        <v>1841</v>
      </c>
      <c r="G77" s="27">
        <f t="shared" si="13"/>
        <v>1213</v>
      </c>
      <c r="H77" s="28">
        <f t="shared" si="13"/>
        <v>115</v>
      </c>
      <c r="I77" s="27">
        <f t="shared" si="13"/>
        <v>250</v>
      </c>
      <c r="J77" s="29">
        <f t="shared" si="13"/>
        <v>255</v>
      </c>
      <c r="K77" s="27">
        <f t="shared" si="13"/>
        <v>0</v>
      </c>
      <c r="L77" s="27">
        <f t="shared" si="13"/>
        <v>342</v>
      </c>
      <c r="M77" s="27">
        <f t="shared" si="13"/>
        <v>360.12599999999998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0</v>
      </c>
      <c r="F78" s="59">
        <f t="shared" ref="F78:M78" si="14">SUM(F79:F80)</f>
        <v>0</v>
      </c>
      <c r="G78" s="59">
        <f t="shared" si="14"/>
        <v>297</v>
      </c>
      <c r="H78" s="60">
        <f t="shared" si="14"/>
        <v>0</v>
      </c>
      <c r="I78" s="59">
        <f t="shared" si="14"/>
        <v>0</v>
      </c>
      <c r="J78" s="61">
        <f t="shared" si="14"/>
        <v>0</v>
      </c>
      <c r="K78" s="59">
        <f t="shared" si="14"/>
        <v>0</v>
      </c>
      <c r="L78" s="59">
        <f t="shared" si="14"/>
        <v>0</v>
      </c>
      <c r="M78" s="59">
        <f t="shared" si="14"/>
        <v>0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0</v>
      </c>
      <c r="F79" s="36">
        <v>0</v>
      </c>
      <c r="G79" s="36">
        <v>297</v>
      </c>
      <c r="H79" s="37">
        <v>0</v>
      </c>
      <c r="I79" s="36">
        <v>0</v>
      </c>
      <c r="J79" s="38">
        <v>0</v>
      </c>
      <c r="K79" s="36">
        <v>0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0</v>
      </c>
      <c r="H80" s="52">
        <v>0</v>
      </c>
      <c r="I80" s="51">
        <v>0</v>
      </c>
      <c r="J80" s="53">
        <v>0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1061</v>
      </c>
      <c r="F81" s="44">
        <f t="shared" ref="F81:M81" si="15">SUM(F82:F83)</f>
        <v>1841</v>
      </c>
      <c r="G81" s="44">
        <f t="shared" si="15"/>
        <v>916</v>
      </c>
      <c r="H81" s="45">
        <f t="shared" si="15"/>
        <v>115</v>
      </c>
      <c r="I81" s="44">
        <f t="shared" si="15"/>
        <v>250</v>
      </c>
      <c r="J81" s="46">
        <f t="shared" si="15"/>
        <v>255</v>
      </c>
      <c r="K81" s="44">
        <f t="shared" si="15"/>
        <v>0</v>
      </c>
      <c r="L81" s="44">
        <f t="shared" si="15"/>
        <v>342</v>
      </c>
      <c r="M81" s="44">
        <f t="shared" si="15"/>
        <v>360.12599999999998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0</v>
      </c>
      <c r="G82" s="36">
        <v>0</v>
      </c>
      <c r="H82" s="37">
        <v>0</v>
      </c>
      <c r="I82" s="36">
        <v>0</v>
      </c>
      <c r="J82" s="38">
        <v>0</v>
      </c>
      <c r="K82" s="36">
        <v>0</v>
      </c>
      <c r="L82" s="36">
        <v>0</v>
      </c>
      <c r="M82" s="36">
        <v>0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1061</v>
      </c>
      <c r="F83" s="51">
        <v>1841</v>
      </c>
      <c r="G83" s="51">
        <v>916</v>
      </c>
      <c r="H83" s="52">
        <v>115</v>
      </c>
      <c r="I83" s="51">
        <v>250</v>
      </c>
      <c r="J83" s="53">
        <v>255</v>
      </c>
      <c r="K83" s="51">
        <v>0</v>
      </c>
      <c r="L83" s="51">
        <v>342</v>
      </c>
      <c r="M83" s="51">
        <v>360.12599999999998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302</v>
      </c>
      <c r="F88" s="44">
        <v>0</v>
      </c>
      <c r="G88" s="44">
        <v>0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13</v>
      </c>
      <c r="F90" s="27">
        <v>11</v>
      </c>
      <c r="G90" s="27">
        <v>71</v>
      </c>
      <c r="H90" s="28">
        <v>0</v>
      </c>
      <c r="I90" s="27">
        <v>0</v>
      </c>
      <c r="J90" s="29">
        <v>13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46702</v>
      </c>
      <c r="F92" s="103">
        <f t="shared" ref="F92:M92" si="16">F4+F51+F77+F90</f>
        <v>51452</v>
      </c>
      <c r="G92" s="103">
        <f t="shared" si="16"/>
        <v>59869</v>
      </c>
      <c r="H92" s="104">
        <f t="shared" si="16"/>
        <v>60857</v>
      </c>
      <c r="I92" s="103">
        <f t="shared" si="16"/>
        <v>61369</v>
      </c>
      <c r="J92" s="105">
        <f t="shared" si="16"/>
        <v>61326</v>
      </c>
      <c r="K92" s="103">
        <f t="shared" si="16"/>
        <v>61402</v>
      </c>
      <c r="L92" s="103">
        <f t="shared" si="16"/>
        <v>60800</v>
      </c>
      <c r="M92" s="103">
        <f t="shared" si="16"/>
        <v>64017.1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/>
      <c r="D101" s="107"/>
      <c r="N101" s="107"/>
      <c r="O101" s="107"/>
    </row>
    <row r="102" spans="3:15" s="18" customFormat="1" x14ac:dyDescent="0.2">
      <c r="C102" s="107"/>
      <c r="D102" s="107"/>
      <c r="N102" s="107"/>
      <c r="O102" s="107"/>
    </row>
    <row r="103" spans="3:15" s="18" customFormat="1" x14ac:dyDescent="0.2">
      <c r="C103" s="107"/>
      <c r="D103" s="107"/>
      <c r="N103" s="107"/>
      <c r="O103" s="107"/>
    </row>
    <row r="104" spans="3:15" s="18" customFormat="1" x14ac:dyDescent="0.2">
      <c r="C104" s="107"/>
      <c r="D104" s="107"/>
      <c r="N104" s="107"/>
      <c r="O104" s="107"/>
    </row>
    <row r="105" spans="3:15" s="18" customFormat="1" x14ac:dyDescent="0.2">
      <c r="C105" s="107"/>
      <c r="D105" s="107"/>
      <c r="N105" s="107"/>
      <c r="O105" s="107"/>
    </row>
    <row r="106" spans="3:15" s="18" customFormat="1" x14ac:dyDescent="0.2">
      <c r="C106" s="107"/>
      <c r="D106" s="107"/>
      <c r="N106" s="107"/>
      <c r="O106" s="107"/>
    </row>
    <row r="107" spans="3:15" s="18" customFormat="1" x14ac:dyDescent="0.2">
      <c r="C107" s="107"/>
      <c r="D107" s="107"/>
      <c r="N107" s="107"/>
      <c r="O107" s="107"/>
    </row>
    <row r="108" spans="3:15" s="18" customFormat="1" x14ac:dyDescent="0.2">
      <c r="C108" s="107"/>
      <c r="D108" s="107"/>
      <c r="N108" s="107"/>
      <c r="O108" s="107"/>
    </row>
    <row r="109" spans="3:15" s="18" customFormat="1" x14ac:dyDescent="0.2">
      <c r="C109" s="107"/>
      <c r="D109" s="107"/>
      <c r="N109" s="107"/>
      <c r="O109" s="107"/>
    </row>
    <row r="110" spans="3:15" s="18" customFormat="1" x14ac:dyDescent="0.2">
      <c r="C110" s="107"/>
      <c r="D110" s="107"/>
      <c r="N110" s="107"/>
      <c r="O110" s="107"/>
    </row>
    <row r="111" spans="3:15" s="18" customFormat="1" x14ac:dyDescent="0.2">
      <c r="C111" s="107"/>
      <c r="D111" s="107"/>
      <c r="N111" s="107"/>
      <c r="O111" s="107"/>
    </row>
    <row r="112" spans="3:15" s="18" customFormat="1" x14ac:dyDescent="0.2">
      <c r="C112" s="107"/>
      <c r="D112" s="107"/>
      <c r="N112" s="107"/>
      <c r="O112" s="107"/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176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124</v>
      </c>
      <c r="F3" s="22" t="s">
        <v>125</v>
      </c>
      <c r="G3" s="22" t="s">
        <v>126</v>
      </c>
      <c r="H3" s="173" t="s">
        <v>127</v>
      </c>
      <c r="I3" s="174"/>
      <c r="J3" s="175"/>
      <c r="K3" s="22" t="s">
        <v>128</v>
      </c>
      <c r="L3" s="22" t="s">
        <v>129</v>
      </c>
      <c r="M3" s="22" t="s">
        <v>130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32212</v>
      </c>
      <c r="F4" s="27">
        <f t="shared" ref="F4:M4" si="0">F5+F8+F47</f>
        <v>28403</v>
      </c>
      <c r="G4" s="27">
        <f t="shared" si="0"/>
        <v>38433</v>
      </c>
      <c r="H4" s="28">
        <f t="shared" si="0"/>
        <v>45723</v>
      </c>
      <c r="I4" s="27">
        <f t="shared" si="0"/>
        <v>39538</v>
      </c>
      <c r="J4" s="29">
        <f t="shared" si="0"/>
        <v>40381</v>
      </c>
      <c r="K4" s="27">
        <f t="shared" si="0"/>
        <v>48324</v>
      </c>
      <c r="L4" s="27">
        <f t="shared" si="0"/>
        <v>49339</v>
      </c>
      <c r="M4" s="27">
        <f t="shared" si="0"/>
        <v>51954.981999999996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22356</v>
      </c>
      <c r="F5" s="59">
        <f t="shared" ref="F5:M5" si="1">SUM(F6:F7)</f>
        <v>25665</v>
      </c>
      <c r="G5" s="59">
        <f t="shared" si="1"/>
        <v>33394</v>
      </c>
      <c r="H5" s="60">
        <f t="shared" si="1"/>
        <v>41641</v>
      </c>
      <c r="I5" s="59">
        <f t="shared" si="1"/>
        <v>35639</v>
      </c>
      <c r="J5" s="61">
        <f t="shared" si="1"/>
        <v>36777</v>
      </c>
      <c r="K5" s="59">
        <f t="shared" si="1"/>
        <v>43701</v>
      </c>
      <c r="L5" s="59">
        <f t="shared" si="1"/>
        <v>45191</v>
      </c>
      <c r="M5" s="59">
        <f t="shared" si="1"/>
        <v>47602.353999999999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19436</v>
      </c>
      <c r="F6" s="36">
        <v>21972</v>
      </c>
      <c r="G6" s="36">
        <v>29051</v>
      </c>
      <c r="H6" s="37">
        <v>36491</v>
      </c>
      <c r="I6" s="36">
        <v>31411</v>
      </c>
      <c r="J6" s="38">
        <v>32384</v>
      </c>
      <c r="K6" s="36">
        <v>38129</v>
      </c>
      <c r="L6" s="36">
        <v>39354</v>
      </c>
      <c r="M6" s="36">
        <v>41440.826000000001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2920</v>
      </c>
      <c r="F7" s="51">
        <v>3693</v>
      </c>
      <c r="G7" s="51">
        <v>4343</v>
      </c>
      <c r="H7" s="52">
        <v>5150</v>
      </c>
      <c r="I7" s="51">
        <v>4228</v>
      </c>
      <c r="J7" s="53">
        <v>4393</v>
      </c>
      <c r="K7" s="51">
        <v>5572</v>
      </c>
      <c r="L7" s="51">
        <v>5837</v>
      </c>
      <c r="M7" s="51">
        <v>6161.5279999999993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9835</v>
      </c>
      <c r="F8" s="59">
        <f t="shared" ref="F8:M8" si="2">SUM(F9:F46)</f>
        <v>2703</v>
      </c>
      <c r="G8" s="59">
        <f t="shared" si="2"/>
        <v>5039</v>
      </c>
      <c r="H8" s="60">
        <f t="shared" si="2"/>
        <v>4082</v>
      </c>
      <c r="I8" s="59">
        <f t="shared" si="2"/>
        <v>3899</v>
      </c>
      <c r="J8" s="61">
        <f t="shared" si="2"/>
        <v>3604</v>
      </c>
      <c r="K8" s="59">
        <f t="shared" si="2"/>
        <v>4623</v>
      </c>
      <c r="L8" s="59">
        <f t="shared" si="2"/>
        <v>4148</v>
      </c>
      <c r="M8" s="59">
        <f t="shared" si="2"/>
        <v>4352.6279999999988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0</v>
      </c>
      <c r="F9" s="36">
        <v>0</v>
      </c>
      <c r="G9" s="36">
        <v>0</v>
      </c>
      <c r="H9" s="37">
        <v>0</v>
      </c>
      <c r="I9" s="36">
        <v>0</v>
      </c>
      <c r="J9" s="38">
        <v>0</v>
      </c>
      <c r="K9" s="36">
        <v>0</v>
      </c>
      <c r="L9" s="36">
        <v>0</v>
      </c>
      <c r="M9" s="36">
        <v>0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0</v>
      </c>
      <c r="F10" s="44">
        <v>0</v>
      </c>
      <c r="G10" s="44">
        <v>0</v>
      </c>
      <c r="H10" s="45">
        <v>0</v>
      </c>
      <c r="I10" s="44">
        <v>0</v>
      </c>
      <c r="J10" s="46">
        <v>0</v>
      </c>
      <c r="K10" s="44">
        <v>0</v>
      </c>
      <c r="L10" s="44">
        <v>0</v>
      </c>
      <c r="M10" s="44">
        <v>0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431</v>
      </c>
      <c r="F11" s="44">
        <v>62</v>
      </c>
      <c r="G11" s="44">
        <v>319</v>
      </c>
      <c r="H11" s="45">
        <v>201</v>
      </c>
      <c r="I11" s="44">
        <v>208</v>
      </c>
      <c r="J11" s="46">
        <v>198</v>
      </c>
      <c r="K11" s="44">
        <v>204</v>
      </c>
      <c r="L11" s="44">
        <v>28</v>
      </c>
      <c r="M11" s="44">
        <v>29.484000000000002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2800</v>
      </c>
      <c r="F12" s="44">
        <v>0</v>
      </c>
      <c r="G12" s="44">
        <v>1181</v>
      </c>
      <c r="H12" s="45">
        <v>0</v>
      </c>
      <c r="I12" s="44">
        <v>0</v>
      </c>
      <c r="J12" s="46">
        <v>0</v>
      </c>
      <c r="K12" s="44">
        <v>0</v>
      </c>
      <c r="L12" s="44">
        <v>0</v>
      </c>
      <c r="M12" s="44">
        <v>0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0</v>
      </c>
      <c r="F13" s="44">
        <v>0</v>
      </c>
      <c r="G13" s="44">
        <v>0</v>
      </c>
      <c r="H13" s="45">
        <v>0</v>
      </c>
      <c r="I13" s="44">
        <v>0</v>
      </c>
      <c r="J13" s="46">
        <v>0</v>
      </c>
      <c r="K13" s="44">
        <v>0</v>
      </c>
      <c r="L13" s="44">
        <v>0</v>
      </c>
      <c r="M13" s="44">
        <v>0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245</v>
      </c>
      <c r="F14" s="44">
        <v>219</v>
      </c>
      <c r="G14" s="44">
        <v>288</v>
      </c>
      <c r="H14" s="45">
        <v>309</v>
      </c>
      <c r="I14" s="44">
        <v>367</v>
      </c>
      <c r="J14" s="46">
        <v>321</v>
      </c>
      <c r="K14" s="44">
        <v>371</v>
      </c>
      <c r="L14" s="44">
        <v>378</v>
      </c>
      <c r="M14" s="44">
        <v>387.26099999999997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55</v>
      </c>
      <c r="F15" s="44">
        <v>27</v>
      </c>
      <c r="G15" s="44">
        <v>2</v>
      </c>
      <c r="H15" s="45">
        <v>4</v>
      </c>
      <c r="I15" s="44">
        <v>5</v>
      </c>
      <c r="J15" s="46">
        <v>3</v>
      </c>
      <c r="K15" s="44">
        <v>8</v>
      </c>
      <c r="L15" s="44">
        <v>0</v>
      </c>
      <c r="M15" s="44">
        <v>0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167</v>
      </c>
      <c r="F16" s="44">
        <v>10</v>
      </c>
      <c r="G16" s="44">
        <v>2</v>
      </c>
      <c r="H16" s="45">
        <v>0</v>
      </c>
      <c r="I16" s="44">
        <v>0</v>
      </c>
      <c r="J16" s="46">
        <v>0</v>
      </c>
      <c r="K16" s="44">
        <v>0</v>
      </c>
      <c r="L16" s="44">
        <v>16</v>
      </c>
      <c r="M16" s="44">
        <v>16.847999999999999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0</v>
      </c>
      <c r="F17" s="44">
        <v>0</v>
      </c>
      <c r="G17" s="44">
        <v>0</v>
      </c>
      <c r="H17" s="45">
        <v>0</v>
      </c>
      <c r="I17" s="44">
        <v>3</v>
      </c>
      <c r="J17" s="46">
        <v>3</v>
      </c>
      <c r="K17" s="44">
        <v>5</v>
      </c>
      <c r="L17" s="44">
        <v>0</v>
      </c>
      <c r="M17" s="44">
        <v>0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0</v>
      </c>
      <c r="F18" s="44">
        <v>0</v>
      </c>
      <c r="G18" s="44">
        <v>0</v>
      </c>
      <c r="H18" s="45">
        <v>0</v>
      </c>
      <c r="I18" s="44">
        <v>0</v>
      </c>
      <c r="J18" s="46">
        <v>0</v>
      </c>
      <c r="K18" s="44">
        <v>0</v>
      </c>
      <c r="L18" s="44">
        <v>0</v>
      </c>
      <c r="M18" s="44">
        <v>0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0</v>
      </c>
      <c r="F21" s="44">
        <v>0</v>
      </c>
      <c r="G21" s="44">
        <v>0</v>
      </c>
      <c r="H21" s="45">
        <v>0</v>
      </c>
      <c r="I21" s="44">
        <v>0</v>
      </c>
      <c r="J21" s="46">
        <v>0</v>
      </c>
      <c r="K21" s="44">
        <v>0</v>
      </c>
      <c r="L21" s="44">
        <v>0</v>
      </c>
      <c r="M21" s="44">
        <v>0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32</v>
      </c>
      <c r="F22" s="44">
        <v>97</v>
      </c>
      <c r="G22" s="44">
        <v>64</v>
      </c>
      <c r="H22" s="45">
        <v>138</v>
      </c>
      <c r="I22" s="44">
        <v>88</v>
      </c>
      <c r="J22" s="46">
        <v>76</v>
      </c>
      <c r="K22" s="44">
        <v>45</v>
      </c>
      <c r="L22" s="44">
        <v>114</v>
      </c>
      <c r="M22" s="44">
        <v>119.173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0</v>
      </c>
      <c r="F23" s="44">
        <v>12</v>
      </c>
      <c r="G23" s="44">
        <v>85</v>
      </c>
      <c r="H23" s="45">
        <v>17</v>
      </c>
      <c r="I23" s="44">
        <v>97</v>
      </c>
      <c r="J23" s="46">
        <v>97</v>
      </c>
      <c r="K23" s="44">
        <v>124</v>
      </c>
      <c r="L23" s="44">
        <v>0</v>
      </c>
      <c r="M23" s="44">
        <v>0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6</v>
      </c>
      <c r="F24" s="44">
        <v>20</v>
      </c>
      <c r="G24" s="44">
        <v>17</v>
      </c>
      <c r="H24" s="45">
        <v>48</v>
      </c>
      <c r="I24" s="44">
        <v>44</v>
      </c>
      <c r="J24" s="46">
        <v>28</v>
      </c>
      <c r="K24" s="44">
        <v>18</v>
      </c>
      <c r="L24" s="44">
        <v>52</v>
      </c>
      <c r="M24" s="44">
        <v>53.006999999999998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0</v>
      </c>
      <c r="F25" s="44">
        <v>0</v>
      </c>
      <c r="G25" s="44">
        <v>0</v>
      </c>
      <c r="H25" s="45">
        <v>0</v>
      </c>
      <c r="I25" s="44">
        <v>0</v>
      </c>
      <c r="J25" s="46">
        <v>0</v>
      </c>
      <c r="K25" s="44">
        <v>0</v>
      </c>
      <c r="L25" s="44">
        <v>0</v>
      </c>
      <c r="M25" s="44">
        <v>0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0</v>
      </c>
      <c r="J27" s="46">
        <v>0</v>
      </c>
      <c r="K27" s="44">
        <v>0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17</v>
      </c>
      <c r="F29" s="44">
        <v>45</v>
      </c>
      <c r="G29" s="44">
        <v>51</v>
      </c>
      <c r="H29" s="45">
        <v>0</v>
      </c>
      <c r="I29" s="44">
        <v>0</v>
      </c>
      <c r="J29" s="46">
        <v>0</v>
      </c>
      <c r="K29" s="44">
        <v>0</v>
      </c>
      <c r="L29" s="44">
        <v>0</v>
      </c>
      <c r="M29" s="44">
        <v>0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0</v>
      </c>
      <c r="F30" s="44">
        <v>0</v>
      </c>
      <c r="G30" s="44">
        <v>0</v>
      </c>
      <c r="H30" s="45">
        <v>0</v>
      </c>
      <c r="I30" s="44">
        <v>0</v>
      </c>
      <c r="J30" s="46">
        <v>0</v>
      </c>
      <c r="K30" s="44">
        <v>0</v>
      </c>
      <c r="L30" s="44">
        <v>0</v>
      </c>
      <c r="M30" s="44">
        <v>0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0</v>
      </c>
      <c r="F31" s="44">
        <v>0</v>
      </c>
      <c r="G31" s="44">
        <v>0</v>
      </c>
      <c r="H31" s="45">
        <v>0</v>
      </c>
      <c r="I31" s="44">
        <v>0</v>
      </c>
      <c r="J31" s="46">
        <v>0</v>
      </c>
      <c r="K31" s="44">
        <v>0</v>
      </c>
      <c r="L31" s="44">
        <v>0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0</v>
      </c>
      <c r="F32" s="44">
        <v>4</v>
      </c>
      <c r="G32" s="44">
        <v>14</v>
      </c>
      <c r="H32" s="45">
        <v>0</v>
      </c>
      <c r="I32" s="44">
        <v>0</v>
      </c>
      <c r="J32" s="46">
        <v>0</v>
      </c>
      <c r="K32" s="44">
        <v>0</v>
      </c>
      <c r="L32" s="44">
        <v>0</v>
      </c>
      <c r="M32" s="44">
        <v>0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0</v>
      </c>
      <c r="F33" s="44">
        <v>0</v>
      </c>
      <c r="G33" s="44">
        <v>0</v>
      </c>
      <c r="H33" s="45">
        <v>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0</v>
      </c>
      <c r="G34" s="44">
        <v>0</v>
      </c>
      <c r="H34" s="45">
        <v>0</v>
      </c>
      <c r="I34" s="44">
        <v>0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0</v>
      </c>
      <c r="I36" s="44">
        <v>0</v>
      </c>
      <c r="J36" s="46">
        <v>0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1</v>
      </c>
      <c r="F37" s="44">
        <v>26</v>
      </c>
      <c r="G37" s="44">
        <v>8</v>
      </c>
      <c r="H37" s="45">
        <v>108</v>
      </c>
      <c r="I37" s="44">
        <v>111</v>
      </c>
      <c r="J37" s="46">
        <v>105</v>
      </c>
      <c r="K37" s="44">
        <v>122</v>
      </c>
      <c r="L37" s="44">
        <v>100</v>
      </c>
      <c r="M37" s="44">
        <v>104.80199999999999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487</v>
      </c>
      <c r="F38" s="44">
        <v>585</v>
      </c>
      <c r="G38" s="44">
        <v>661</v>
      </c>
      <c r="H38" s="45">
        <v>661</v>
      </c>
      <c r="I38" s="44">
        <v>563</v>
      </c>
      <c r="J38" s="46">
        <v>515</v>
      </c>
      <c r="K38" s="44">
        <v>768</v>
      </c>
      <c r="L38" s="44">
        <v>736</v>
      </c>
      <c r="M38" s="44">
        <v>774.37699999999995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0</v>
      </c>
      <c r="F39" s="44">
        <v>0</v>
      </c>
      <c r="G39" s="44">
        <v>0</v>
      </c>
      <c r="H39" s="45">
        <v>0</v>
      </c>
      <c r="I39" s="44">
        <v>0</v>
      </c>
      <c r="J39" s="46">
        <v>0</v>
      </c>
      <c r="K39" s="44">
        <v>0</v>
      </c>
      <c r="L39" s="44">
        <v>0</v>
      </c>
      <c r="M39" s="44">
        <v>0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0</v>
      </c>
      <c r="F40" s="44">
        <v>0</v>
      </c>
      <c r="G40" s="44">
        <v>0</v>
      </c>
      <c r="H40" s="45">
        <v>0</v>
      </c>
      <c r="I40" s="44">
        <v>0</v>
      </c>
      <c r="J40" s="46">
        <v>0</v>
      </c>
      <c r="K40" s="44">
        <v>0</v>
      </c>
      <c r="L40" s="44">
        <v>0</v>
      </c>
      <c r="M40" s="44">
        <v>0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0</v>
      </c>
      <c r="F41" s="44">
        <v>0</v>
      </c>
      <c r="G41" s="44">
        <v>0</v>
      </c>
      <c r="H41" s="45">
        <v>0</v>
      </c>
      <c r="I41" s="44">
        <v>0</v>
      </c>
      <c r="J41" s="46">
        <v>0</v>
      </c>
      <c r="K41" s="44">
        <v>0</v>
      </c>
      <c r="L41" s="44">
        <v>0</v>
      </c>
      <c r="M41" s="44">
        <v>0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5160</v>
      </c>
      <c r="F42" s="44">
        <v>838</v>
      </c>
      <c r="G42" s="44">
        <v>1258</v>
      </c>
      <c r="H42" s="45">
        <v>1615</v>
      </c>
      <c r="I42" s="44">
        <v>1598</v>
      </c>
      <c r="J42" s="46">
        <v>1467</v>
      </c>
      <c r="K42" s="44">
        <v>1794</v>
      </c>
      <c r="L42" s="44">
        <v>1891</v>
      </c>
      <c r="M42" s="44">
        <v>1991.6659999999999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393</v>
      </c>
      <c r="F43" s="44">
        <v>363</v>
      </c>
      <c r="G43" s="44">
        <v>853</v>
      </c>
      <c r="H43" s="45">
        <v>755</v>
      </c>
      <c r="I43" s="44">
        <v>491</v>
      </c>
      <c r="J43" s="46">
        <v>463</v>
      </c>
      <c r="K43" s="44">
        <v>919</v>
      </c>
      <c r="L43" s="44">
        <v>631</v>
      </c>
      <c r="M43" s="44">
        <v>664.18700000000001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1</v>
      </c>
      <c r="F44" s="44">
        <v>17</v>
      </c>
      <c r="G44" s="44">
        <v>0</v>
      </c>
      <c r="H44" s="45">
        <v>0</v>
      </c>
      <c r="I44" s="44">
        <v>0</v>
      </c>
      <c r="J44" s="46">
        <v>0</v>
      </c>
      <c r="K44" s="44">
        <v>0</v>
      </c>
      <c r="L44" s="44">
        <v>2</v>
      </c>
      <c r="M44" s="44">
        <v>2.1059999999999999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40</v>
      </c>
      <c r="F45" s="44">
        <v>378</v>
      </c>
      <c r="G45" s="44">
        <v>236</v>
      </c>
      <c r="H45" s="45">
        <v>226</v>
      </c>
      <c r="I45" s="44">
        <v>324</v>
      </c>
      <c r="J45" s="46">
        <v>328</v>
      </c>
      <c r="K45" s="44">
        <v>245</v>
      </c>
      <c r="L45" s="44">
        <v>200</v>
      </c>
      <c r="M45" s="44">
        <v>209.71699999999998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0</v>
      </c>
      <c r="G46" s="51">
        <v>0</v>
      </c>
      <c r="H46" s="52">
        <v>0</v>
      </c>
      <c r="I46" s="51">
        <v>0</v>
      </c>
      <c r="J46" s="53">
        <v>0</v>
      </c>
      <c r="K46" s="51">
        <v>0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21</v>
      </c>
      <c r="F47" s="59">
        <f t="shared" ref="F47:M47" si="3">SUM(F48:F49)</f>
        <v>35</v>
      </c>
      <c r="G47" s="59">
        <f t="shared" si="3"/>
        <v>0</v>
      </c>
      <c r="H47" s="60">
        <f t="shared" si="3"/>
        <v>0</v>
      </c>
      <c r="I47" s="59">
        <f t="shared" si="3"/>
        <v>0</v>
      </c>
      <c r="J47" s="61">
        <f t="shared" si="3"/>
        <v>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21</v>
      </c>
      <c r="F48" s="36">
        <v>35</v>
      </c>
      <c r="G48" s="36">
        <v>0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0</v>
      </c>
      <c r="F51" s="27">
        <f t="shared" ref="F51:M51" si="4">F52+F59+F62+F63+F64+F72+F73</f>
        <v>0</v>
      </c>
      <c r="G51" s="27">
        <f t="shared" si="4"/>
        <v>0</v>
      </c>
      <c r="H51" s="28">
        <f t="shared" si="4"/>
        <v>0</v>
      </c>
      <c r="I51" s="27">
        <f t="shared" si="4"/>
        <v>37</v>
      </c>
      <c r="J51" s="29">
        <f t="shared" si="4"/>
        <v>36</v>
      </c>
      <c r="K51" s="27">
        <f t="shared" si="4"/>
        <v>0</v>
      </c>
      <c r="L51" s="27">
        <f t="shared" si="4"/>
        <v>0</v>
      </c>
      <c r="M51" s="27">
        <f t="shared" si="4"/>
        <v>0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0</v>
      </c>
      <c r="F52" s="36">
        <f t="shared" ref="F52:M52" si="5">F53+F56</f>
        <v>0</v>
      </c>
      <c r="G52" s="36">
        <f t="shared" si="5"/>
        <v>0</v>
      </c>
      <c r="H52" s="37">
        <f t="shared" si="5"/>
        <v>0</v>
      </c>
      <c r="I52" s="36">
        <f t="shared" si="5"/>
        <v>0</v>
      </c>
      <c r="J52" s="38">
        <f t="shared" si="5"/>
        <v>0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1">
        <f>SUM(E57:E58)</f>
        <v>0</v>
      </c>
      <c r="F56" s="51">
        <f t="shared" ref="F56:M56" si="7">SUM(F57:F58)</f>
        <v>0</v>
      </c>
      <c r="G56" s="51">
        <f t="shared" si="7"/>
        <v>0</v>
      </c>
      <c r="H56" s="52">
        <f t="shared" si="7"/>
        <v>0</v>
      </c>
      <c r="I56" s="51">
        <f t="shared" si="7"/>
        <v>0</v>
      </c>
      <c r="J56" s="53">
        <f t="shared" si="7"/>
        <v>0</v>
      </c>
      <c r="K56" s="51">
        <f t="shared" si="7"/>
        <v>0</v>
      </c>
      <c r="L56" s="51">
        <f t="shared" si="7"/>
        <v>0</v>
      </c>
      <c r="M56" s="51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0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0</v>
      </c>
      <c r="G59" s="59">
        <f t="shared" si="8"/>
        <v>0</v>
      </c>
      <c r="H59" s="60">
        <f t="shared" si="8"/>
        <v>0</v>
      </c>
      <c r="I59" s="59">
        <f t="shared" si="8"/>
        <v>0</v>
      </c>
      <c r="J59" s="61">
        <f t="shared" si="8"/>
        <v>0</v>
      </c>
      <c r="K59" s="59">
        <f t="shared" si="8"/>
        <v>0</v>
      </c>
      <c r="L59" s="59">
        <f t="shared" si="8"/>
        <v>0</v>
      </c>
      <c r="M59" s="59">
        <f t="shared" si="8"/>
        <v>0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0</v>
      </c>
      <c r="G61" s="51">
        <v>0</v>
      </c>
      <c r="H61" s="52">
        <v>0</v>
      </c>
      <c r="I61" s="51">
        <v>0</v>
      </c>
      <c r="J61" s="53">
        <v>0</v>
      </c>
      <c r="K61" s="51">
        <v>0</v>
      </c>
      <c r="L61" s="51">
        <v>0</v>
      </c>
      <c r="M61" s="51">
        <v>0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0</v>
      </c>
      <c r="F72" s="44">
        <v>0</v>
      </c>
      <c r="G72" s="44">
        <v>0</v>
      </c>
      <c r="H72" s="45">
        <v>0</v>
      </c>
      <c r="I72" s="44">
        <v>0</v>
      </c>
      <c r="J72" s="46">
        <v>0</v>
      </c>
      <c r="K72" s="44">
        <v>0</v>
      </c>
      <c r="L72" s="44">
        <v>0</v>
      </c>
      <c r="M72" s="44">
        <v>0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0</v>
      </c>
      <c r="F73" s="44">
        <f t="shared" ref="F73:M73" si="12">SUM(F74:F75)</f>
        <v>0</v>
      </c>
      <c r="G73" s="44">
        <f t="shared" si="12"/>
        <v>0</v>
      </c>
      <c r="H73" s="45">
        <f t="shared" si="12"/>
        <v>0</v>
      </c>
      <c r="I73" s="44">
        <f t="shared" si="12"/>
        <v>37</v>
      </c>
      <c r="J73" s="46">
        <f t="shared" si="12"/>
        <v>36</v>
      </c>
      <c r="K73" s="44">
        <f t="shared" si="12"/>
        <v>0</v>
      </c>
      <c r="L73" s="44">
        <f t="shared" si="12"/>
        <v>0</v>
      </c>
      <c r="M73" s="44">
        <f t="shared" si="12"/>
        <v>0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0</v>
      </c>
      <c r="F74" s="36">
        <v>0</v>
      </c>
      <c r="G74" s="36">
        <v>0</v>
      </c>
      <c r="H74" s="37">
        <v>0</v>
      </c>
      <c r="I74" s="36">
        <v>0</v>
      </c>
      <c r="J74" s="38">
        <v>0</v>
      </c>
      <c r="K74" s="36">
        <v>0</v>
      </c>
      <c r="L74" s="36">
        <v>0</v>
      </c>
      <c r="M74" s="36">
        <v>0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0</v>
      </c>
      <c r="F75" s="51">
        <v>0</v>
      </c>
      <c r="G75" s="51">
        <v>0</v>
      </c>
      <c r="H75" s="52">
        <v>0</v>
      </c>
      <c r="I75" s="51">
        <v>37</v>
      </c>
      <c r="J75" s="53">
        <v>36</v>
      </c>
      <c r="K75" s="51">
        <v>0</v>
      </c>
      <c r="L75" s="51">
        <v>0</v>
      </c>
      <c r="M75" s="51">
        <v>0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627</v>
      </c>
      <c r="F77" s="27">
        <f t="shared" ref="F77:M77" si="13">F78+F81+F84+F85+F86+F87+F88</f>
        <v>520</v>
      </c>
      <c r="G77" s="27">
        <f t="shared" si="13"/>
        <v>680</v>
      </c>
      <c r="H77" s="28">
        <f t="shared" si="13"/>
        <v>79</v>
      </c>
      <c r="I77" s="27">
        <f t="shared" si="13"/>
        <v>255</v>
      </c>
      <c r="J77" s="29">
        <f t="shared" si="13"/>
        <v>324</v>
      </c>
      <c r="K77" s="27">
        <f t="shared" si="13"/>
        <v>24</v>
      </c>
      <c r="L77" s="27">
        <f t="shared" si="13"/>
        <v>52</v>
      </c>
      <c r="M77" s="27">
        <f t="shared" si="13"/>
        <v>54.756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0</v>
      </c>
      <c r="F78" s="59">
        <f t="shared" ref="F78:M78" si="14">SUM(F79:F80)</f>
        <v>0</v>
      </c>
      <c r="G78" s="59">
        <f t="shared" si="14"/>
        <v>0</v>
      </c>
      <c r="H78" s="60">
        <f t="shared" si="14"/>
        <v>0</v>
      </c>
      <c r="I78" s="59">
        <f t="shared" si="14"/>
        <v>0</v>
      </c>
      <c r="J78" s="61">
        <f t="shared" si="14"/>
        <v>0</v>
      </c>
      <c r="K78" s="59">
        <f t="shared" si="14"/>
        <v>0</v>
      </c>
      <c r="L78" s="59">
        <f t="shared" si="14"/>
        <v>0</v>
      </c>
      <c r="M78" s="59">
        <f t="shared" si="14"/>
        <v>0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0</v>
      </c>
      <c r="F79" s="36">
        <v>0</v>
      </c>
      <c r="G79" s="36">
        <v>0</v>
      </c>
      <c r="H79" s="37">
        <v>0</v>
      </c>
      <c r="I79" s="36">
        <v>0</v>
      </c>
      <c r="J79" s="38">
        <v>0</v>
      </c>
      <c r="K79" s="36">
        <v>0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0</v>
      </c>
      <c r="H80" s="52">
        <v>0</v>
      </c>
      <c r="I80" s="51">
        <v>0</v>
      </c>
      <c r="J80" s="53">
        <v>0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627</v>
      </c>
      <c r="F81" s="44">
        <f t="shared" ref="F81:M81" si="15">SUM(F82:F83)</f>
        <v>520</v>
      </c>
      <c r="G81" s="44">
        <f t="shared" si="15"/>
        <v>680</v>
      </c>
      <c r="H81" s="45">
        <f t="shared" si="15"/>
        <v>79</v>
      </c>
      <c r="I81" s="44">
        <f t="shared" si="15"/>
        <v>255</v>
      </c>
      <c r="J81" s="46">
        <f t="shared" si="15"/>
        <v>324</v>
      </c>
      <c r="K81" s="44">
        <f t="shared" si="15"/>
        <v>24</v>
      </c>
      <c r="L81" s="44">
        <f t="shared" si="15"/>
        <v>52</v>
      </c>
      <c r="M81" s="44">
        <f t="shared" si="15"/>
        <v>54.756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0</v>
      </c>
      <c r="G82" s="36">
        <v>0</v>
      </c>
      <c r="H82" s="37">
        <v>0</v>
      </c>
      <c r="I82" s="36">
        <v>0</v>
      </c>
      <c r="J82" s="38">
        <v>0</v>
      </c>
      <c r="K82" s="36">
        <v>0</v>
      </c>
      <c r="L82" s="36">
        <v>0</v>
      </c>
      <c r="M82" s="36">
        <v>0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627</v>
      </c>
      <c r="F83" s="51">
        <v>520</v>
      </c>
      <c r="G83" s="51">
        <v>680</v>
      </c>
      <c r="H83" s="52">
        <v>79</v>
      </c>
      <c r="I83" s="51">
        <v>255</v>
      </c>
      <c r="J83" s="53">
        <v>324</v>
      </c>
      <c r="K83" s="51">
        <v>24</v>
      </c>
      <c r="L83" s="51">
        <v>52</v>
      </c>
      <c r="M83" s="51">
        <v>54.756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0</v>
      </c>
      <c r="G88" s="44">
        <v>0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5</v>
      </c>
      <c r="F90" s="27">
        <v>0</v>
      </c>
      <c r="G90" s="27">
        <v>0</v>
      </c>
      <c r="H90" s="28">
        <v>0</v>
      </c>
      <c r="I90" s="27">
        <v>0</v>
      </c>
      <c r="J90" s="29">
        <v>0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32844</v>
      </c>
      <c r="F92" s="103">
        <f t="shared" ref="F92:M92" si="16">F4+F51+F77+F90</f>
        <v>28923</v>
      </c>
      <c r="G92" s="103">
        <f t="shared" si="16"/>
        <v>39113</v>
      </c>
      <c r="H92" s="104">
        <f t="shared" si="16"/>
        <v>45802</v>
      </c>
      <c r="I92" s="103">
        <f t="shared" si="16"/>
        <v>39830</v>
      </c>
      <c r="J92" s="105">
        <f t="shared" si="16"/>
        <v>40741</v>
      </c>
      <c r="K92" s="103">
        <f t="shared" si="16"/>
        <v>48348</v>
      </c>
      <c r="L92" s="103">
        <f t="shared" si="16"/>
        <v>49391</v>
      </c>
      <c r="M92" s="103">
        <f t="shared" si="16"/>
        <v>52009.737999999998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/>
      <c r="D101" s="107"/>
      <c r="N101" s="107"/>
      <c r="O101" s="107"/>
    </row>
    <row r="102" spans="3:15" s="18" customFormat="1" x14ac:dyDescent="0.2">
      <c r="C102" s="107"/>
      <c r="D102" s="107"/>
      <c r="N102" s="107"/>
      <c r="O102" s="107"/>
    </row>
    <row r="103" spans="3:15" s="18" customFormat="1" x14ac:dyDescent="0.2">
      <c r="C103" s="107"/>
      <c r="D103" s="107"/>
      <c r="N103" s="107"/>
      <c r="O103" s="107"/>
    </row>
    <row r="104" spans="3:15" s="18" customFormat="1" x14ac:dyDescent="0.2">
      <c r="C104" s="107"/>
      <c r="D104" s="107"/>
      <c r="N104" s="107"/>
      <c r="O104" s="107"/>
    </row>
    <row r="105" spans="3:15" s="18" customFormat="1" x14ac:dyDescent="0.2">
      <c r="C105" s="107"/>
      <c r="D105" s="107"/>
      <c r="N105" s="107"/>
      <c r="O105" s="107"/>
    </row>
    <row r="106" spans="3:15" s="18" customFormat="1" x14ac:dyDescent="0.2">
      <c r="C106" s="107"/>
      <c r="D106" s="107"/>
      <c r="N106" s="107"/>
      <c r="O106" s="107"/>
    </row>
    <row r="107" spans="3:15" s="18" customFormat="1" x14ac:dyDescent="0.2">
      <c r="C107" s="107"/>
      <c r="D107" s="107"/>
      <c r="N107" s="107"/>
      <c r="O107" s="107"/>
    </row>
    <row r="108" spans="3:15" s="18" customFormat="1" x14ac:dyDescent="0.2">
      <c r="C108" s="107"/>
      <c r="D108" s="107"/>
      <c r="N108" s="107"/>
      <c r="O108" s="107"/>
    </row>
    <row r="109" spans="3:15" s="18" customFormat="1" x14ac:dyDescent="0.2">
      <c r="C109" s="107"/>
      <c r="D109" s="107"/>
      <c r="N109" s="107"/>
      <c r="O109" s="107"/>
    </row>
    <row r="110" spans="3:15" s="18" customFormat="1" x14ac:dyDescent="0.2">
      <c r="C110" s="107"/>
      <c r="D110" s="107"/>
      <c r="N110" s="107"/>
      <c r="O110" s="107"/>
    </row>
    <row r="111" spans="3:15" s="18" customFormat="1" x14ac:dyDescent="0.2">
      <c r="C111" s="107"/>
      <c r="D111" s="107"/>
      <c r="N111" s="107"/>
      <c r="O111" s="107"/>
    </row>
    <row r="112" spans="3:15" s="18" customFormat="1" x14ac:dyDescent="0.2">
      <c r="C112" s="107"/>
      <c r="D112" s="107"/>
      <c r="N112" s="107"/>
      <c r="O112" s="107"/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66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169" customFormat="1" ht="15.75" customHeight="1" x14ac:dyDescent="0.2">
      <c r="A1" s="1" t="s">
        <v>163</v>
      </c>
      <c r="B1" s="2"/>
      <c r="C1" s="168"/>
      <c r="D1" s="168"/>
      <c r="E1" s="168"/>
      <c r="F1" s="168"/>
      <c r="G1" s="168"/>
      <c r="H1" s="168"/>
      <c r="I1" s="168"/>
      <c r="J1" s="168"/>
      <c r="K1" s="168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  <c r="Z3" s="164" t="s">
        <v>117</v>
      </c>
    </row>
    <row r="4" spans="1:27" s="18" customFormat="1" ht="12.75" customHeight="1" x14ac:dyDescent="0.2">
      <c r="A4" s="70"/>
      <c r="B4" s="170" t="s">
        <v>131</v>
      </c>
      <c r="C4" s="157">
        <v>62946</v>
      </c>
      <c r="D4" s="157">
        <v>81818</v>
      </c>
      <c r="E4" s="157">
        <v>82771</v>
      </c>
      <c r="F4" s="152">
        <v>82111</v>
      </c>
      <c r="G4" s="153">
        <v>92088</v>
      </c>
      <c r="H4" s="154">
        <v>94763</v>
      </c>
      <c r="I4" s="157">
        <v>87929</v>
      </c>
      <c r="J4" s="157">
        <v>95502</v>
      </c>
      <c r="K4" s="157">
        <v>98951.551999999996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71" t="s">
        <v>132</v>
      </c>
      <c r="C5" s="157">
        <v>20286</v>
      </c>
      <c r="D5" s="157">
        <v>22779</v>
      </c>
      <c r="E5" s="157">
        <v>24792</v>
      </c>
      <c r="F5" s="156">
        <v>27585</v>
      </c>
      <c r="G5" s="157">
        <v>26349</v>
      </c>
      <c r="H5" s="158">
        <v>25654</v>
      </c>
      <c r="I5" s="157">
        <v>29061</v>
      </c>
      <c r="J5" s="157">
        <v>30355</v>
      </c>
      <c r="K5" s="157">
        <v>31963.135000000002</v>
      </c>
      <c r="Z5" s="163">
        <f t="shared" si="0"/>
        <v>1</v>
      </c>
      <c r="AA5" s="41">
        <v>2</v>
      </c>
    </row>
    <row r="6" spans="1:27" s="18" customFormat="1" ht="12.75" customHeight="1" x14ac:dyDescent="0.2">
      <c r="A6" s="70"/>
      <c r="B6" s="171" t="s">
        <v>133</v>
      </c>
      <c r="C6" s="157">
        <v>46702</v>
      </c>
      <c r="D6" s="157">
        <v>51452</v>
      </c>
      <c r="E6" s="157">
        <v>59869</v>
      </c>
      <c r="F6" s="156">
        <v>60857</v>
      </c>
      <c r="G6" s="157">
        <v>61369</v>
      </c>
      <c r="H6" s="158">
        <v>61326</v>
      </c>
      <c r="I6" s="157">
        <v>61402</v>
      </c>
      <c r="J6" s="157">
        <v>60800</v>
      </c>
      <c r="K6" s="157">
        <v>64017.1</v>
      </c>
      <c r="Z6" s="163">
        <f t="shared" si="0"/>
        <v>1</v>
      </c>
      <c r="AA6" s="32" t="s">
        <v>11</v>
      </c>
    </row>
    <row r="7" spans="1:27" s="18" customFormat="1" ht="12.75" customHeight="1" x14ac:dyDescent="0.2">
      <c r="A7" s="70"/>
      <c r="B7" s="171" t="s">
        <v>134</v>
      </c>
      <c r="C7" s="157">
        <v>32844</v>
      </c>
      <c r="D7" s="157">
        <v>28923</v>
      </c>
      <c r="E7" s="157">
        <v>39113</v>
      </c>
      <c r="F7" s="156">
        <v>45802</v>
      </c>
      <c r="G7" s="157">
        <v>39830</v>
      </c>
      <c r="H7" s="158">
        <v>40741</v>
      </c>
      <c r="I7" s="157">
        <v>48348</v>
      </c>
      <c r="J7" s="157">
        <v>49391</v>
      </c>
      <c r="K7" s="157">
        <v>52009.737999999998</v>
      </c>
      <c r="Z7" s="163">
        <f t="shared" si="0"/>
        <v>1</v>
      </c>
      <c r="AA7" s="41">
        <v>1</v>
      </c>
    </row>
    <row r="8" spans="1:27" s="18" customFormat="1" ht="12.75" hidden="1" customHeight="1" x14ac:dyDescent="0.2">
      <c r="A8" s="70"/>
      <c r="B8" s="171" t="s">
        <v>141</v>
      </c>
      <c r="C8" s="157">
        <v>0</v>
      </c>
      <c r="D8" s="157">
        <v>0</v>
      </c>
      <c r="E8" s="157">
        <v>0</v>
      </c>
      <c r="F8" s="156">
        <v>0</v>
      </c>
      <c r="G8" s="157">
        <v>0</v>
      </c>
      <c r="H8" s="158">
        <v>0</v>
      </c>
      <c r="I8" s="157">
        <v>0</v>
      </c>
      <c r="J8" s="157">
        <v>0</v>
      </c>
      <c r="K8" s="157">
        <v>0</v>
      </c>
      <c r="Z8" s="163">
        <f t="shared" si="0"/>
        <v>0</v>
      </c>
      <c r="AA8" s="32" t="s">
        <v>14</v>
      </c>
    </row>
    <row r="9" spans="1:27" s="18" customFormat="1" ht="12.75" hidden="1" customHeight="1" x14ac:dyDescent="0.2">
      <c r="A9" s="70"/>
      <c r="B9" s="171" t="s">
        <v>142</v>
      </c>
      <c r="C9" s="157">
        <v>0</v>
      </c>
      <c r="D9" s="157">
        <v>0</v>
      </c>
      <c r="E9" s="157">
        <v>0</v>
      </c>
      <c r="F9" s="156">
        <v>0</v>
      </c>
      <c r="G9" s="157">
        <v>0</v>
      </c>
      <c r="H9" s="158">
        <v>0</v>
      </c>
      <c r="I9" s="157">
        <v>0</v>
      </c>
      <c r="J9" s="157">
        <v>0</v>
      </c>
      <c r="K9" s="157">
        <v>0</v>
      </c>
      <c r="Z9" s="163">
        <f t="shared" si="0"/>
        <v>0</v>
      </c>
      <c r="AA9" s="18" t="s">
        <v>0</v>
      </c>
    </row>
    <row r="10" spans="1:27" s="18" customFormat="1" ht="12.75" hidden="1" customHeight="1" x14ac:dyDescent="0.2">
      <c r="A10" s="70"/>
      <c r="B10" s="171" t="s">
        <v>143</v>
      </c>
      <c r="C10" s="157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7">
        <v>0</v>
      </c>
      <c r="Z10" s="163">
        <f t="shared" si="0"/>
        <v>0</v>
      </c>
    </row>
    <row r="11" spans="1:27" s="18" customFormat="1" ht="12.75" hidden="1" customHeight="1" x14ac:dyDescent="0.2">
      <c r="A11" s="70"/>
      <c r="B11" s="171" t="s">
        <v>144</v>
      </c>
      <c r="C11" s="157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7">
        <v>0</v>
      </c>
      <c r="Z11" s="163">
        <f t="shared" si="0"/>
        <v>0</v>
      </c>
    </row>
    <row r="12" spans="1:27" s="18" customFormat="1" ht="12.75" hidden="1" customHeight="1" x14ac:dyDescent="0.2">
      <c r="A12" s="70"/>
      <c r="B12" s="171" t="s">
        <v>145</v>
      </c>
      <c r="C12" s="157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7">
        <v>0</v>
      </c>
      <c r="Z12" s="163">
        <f t="shared" si="0"/>
        <v>0</v>
      </c>
    </row>
    <row r="13" spans="1:27" s="18" customFormat="1" ht="12.75" hidden="1" customHeight="1" x14ac:dyDescent="0.2">
      <c r="A13" s="70"/>
      <c r="B13" s="171" t="s">
        <v>135</v>
      </c>
      <c r="C13" s="157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7">
        <v>0</v>
      </c>
      <c r="Z13" s="163">
        <f t="shared" si="0"/>
        <v>0</v>
      </c>
    </row>
    <row r="14" spans="1:27" s="18" customFormat="1" ht="12.75" hidden="1" customHeight="1" x14ac:dyDescent="0.2">
      <c r="A14" s="70"/>
      <c r="B14" s="171" t="s">
        <v>136</v>
      </c>
      <c r="C14" s="157">
        <v>0</v>
      </c>
      <c r="D14" s="157">
        <v>0</v>
      </c>
      <c r="E14" s="157">
        <v>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7">
        <v>0</v>
      </c>
      <c r="Z14" s="163">
        <f t="shared" si="0"/>
        <v>0</v>
      </c>
    </row>
    <row r="15" spans="1:27" s="18" customFormat="1" ht="12.75" hidden="1" customHeight="1" x14ac:dyDescent="0.2">
      <c r="A15" s="70"/>
      <c r="B15" s="171" t="s">
        <v>137</v>
      </c>
      <c r="C15" s="157">
        <v>0</v>
      </c>
      <c r="D15" s="157">
        <v>0</v>
      </c>
      <c r="E15" s="157">
        <v>0</v>
      </c>
      <c r="F15" s="156">
        <v>0</v>
      </c>
      <c r="G15" s="157">
        <v>0</v>
      </c>
      <c r="H15" s="158">
        <v>0</v>
      </c>
      <c r="I15" s="157">
        <v>0</v>
      </c>
      <c r="J15" s="157">
        <v>0</v>
      </c>
      <c r="K15" s="157">
        <v>0</v>
      </c>
      <c r="Z15" s="163">
        <f t="shared" si="0"/>
        <v>0</v>
      </c>
    </row>
    <row r="16" spans="1:27" s="18" customFormat="1" ht="12.75" hidden="1" customHeight="1" x14ac:dyDescent="0.25">
      <c r="A16" s="64"/>
      <c r="B16" s="171" t="s">
        <v>138</v>
      </c>
      <c r="C16" s="157">
        <v>0</v>
      </c>
      <c r="D16" s="157">
        <v>0</v>
      </c>
      <c r="E16" s="157">
        <v>0</v>
      </c>
      <c r="F16" s="156">
        <v>0</v>
      </c>
      <c r="G16" s="157">
        <v>0</v>
      </c>
      <c r="H16" s="158">
        <v>0</v>
      </c>
      <c r="I16" s="157">
        <v>0</v>
      </c>
      <c r="J16" s="157">
        <v>0</v>
      </c>
      <c r="K16" s="157">
        <v>0</v>
      </c>
      <c r="Z16" s="163">
        <f t="shared" si="0"/>
        <v>0</v>
      </c>
    </row>
    <row r="17" spans="1:26" s="18" customFormat="1" ht="12.75" hidden="1" customHeight="1" x14ac:dyDescent="0.25">
      <c r="A17" s="64"/>
      <c r="B17" s="171" t="s">
        <v>139</v>
      </c>
      <c r="C17" s="157">
        <v>0</v>
      </c>
      <c r="D17" s="157">
        <v>0</v>
      </c>
      <c r="E17" s="157">
        <v>0</v>
      </c>
      <c r="F17" s="156">
        <v>0</v>
      </c>
      <c r="G17" s="157">
        <v>0</v>
      </c>
      <c r="H17" s="158">
        <v>0</v>
      </c>
      <c r="I17" s="157">
        <v>0</v>
      </c>
      <c r="J17" s="157">
        <v>0</v>
      </c>
      <c r="K17" s="157">
        <v>0</v>
      </c>
      <c r="Z17" s="163">
        <f t="shared" si="0"/>
        <v>0</v>
      </c>
    </row>
    <row r="18" spans="1:26" s="18" customFormat="1" ht="12.75" hidden="1" customHeight="1" x14ac:dyDescent="0.2">
      <c r="A18" s="70"/>
      <c r="B18" s="171" t="s">
        <v>140</v>
      </c>
      <c r="C18" s="157">
        <v>0</v>
      </c>
      <c r="D18" s="157">
        <v>0</v>
      </c>
      <c r="E18" s="157">
        <v>0</v>
      </c>
      <c r="F18" s="156">
        <v>0</v>
      </c>
      <c r="G18" s="157">
        <v>0</v>
      </c>
      <c r="H18" s="158">
        <v>0</v>
      </c>
      <c r="I18" s="157">
        <v>0</v>
      </c>
      <c r="J18" s="157">
        <v>0</v>
      </c>
      <c r="K18" s="157">
        <v>0</v>
      </c>
      <c r="Z18" s="163">
        <f t="shared" si="0"/>
        <v>0</v>
      </c>
    </row>
    <row r="19" spans="1:26" s="18" customFormat="1" ht="12.75" customHeight="1" x14ac:dyDescent="0.25">
      <c r="A19" s="144"/>
      <c r="B19" s="145" t="s">
        <v>120</v>
      </c>
      <c r="C19" s="103">
        <f>SUM(C4:C18)</f>
        <v>162778</v>
      </c>
      <c r="D19" s="103">
        <f t="shared" ref="D19:K19" si="1">SUM(D4:D18)</f>
        <v>184972</v>
      </c>
      <c r="E19" s="103">
        <f t="shared" si="1"/>
        <v>206545</v>
      </c>
      <c r="F19" s="104">
        <f t="shared" si="1"/>
        <v>216355</v>
      </c>
      <c r="G19" s="103">
        <f t="shared" si="1"/>
        <v>219636</v>
      </c>
      <c r="H19" s="105">
        <f t="shared" si="1"/>
        <v>222484</v>
      </c>
      <c r="I19" s="103">
        <f t="shared" si="1"/>
        <v>226740</v>
      </c>
      <c r="J19" s="103">
        <f t="shared" si="1"/>
        <v>236048</v>
      </c>
      <c r="K19" s="103">
        <f t="shared" si="1"/>
        <v>246941.52500000002</v>
      </c>
      <c r="Z19" s="163">
        <f t="shared" si="0"/>
        <v>1</v>
      </c>
    </row>
    <row r="20" spans="1:26" s="18" customFormat="1" hidden="1" x14ac:dyDescent="0.25">
      <c r="A20" s="172"/>
      <c r="Z20" s="163">
        <f t="shared" si="0"/>
        <v>0</v>
      </c>
    </row>
    <row r="21" spans="1:26" s="18" customFormat="1" x14ac:dyDescent="0.2">
      <c r="Z21" s="163"/>
    </row>
    <row r="22" spans="1:26" s="18" customFormat="1" x14ac:dyDescent="0.2">
      <c r="Z22" s="163"/>
    </row>
    <row r="23" spans="1:26" s="18" customFormat="1" x14ac:dyDescent="0.2">
      <c r="Z23" s="163"/>
    </row>
    <row r="24" spans="1:26" s="18" customFormat="1" x14ac:dyDescent="0.2">
      <c r="Z24" s="163"/>
    </row>
    <row r="25" spans="1:26" s="18" customFormat="1" x14ac:dyDescent="0.2">
      <c r="Z25" s="163"/>
    </row>
    <row r="26" spans="1:26" s="18" customFormat="1" x14ac:dyDescent="0.2">
      <c r="Z26" s="163"/>
    </row>
    <row r="27" spans="1:26" s="18" customFormat="1" x14ac:dyDescent="0.2">
      <c r="Z27" s="163"/>
    </row>
    <row r="28" spans="1:26" s="18" customFormat="1" x14ac:dyDescent="0.2">
      <c r="Z28" s="163"/>
    </row>
    <row r="29" spans="1:26" s="18" customFormat="1" x14ac:dyDescent="0.2">
      <c r="Z29" s="163"/>
    </row>
    <row r="30" spans="1:26" s="18" customFormat="1" x14ac:dyDescent="0.2">
      <c r="Z30" s="163"/>
    </row>
    <row r="31" spans="1:26" s="18" customFormat="1" x14ac:dyDescent="0.2">
      <c r="Z31" s="163"/>
    </row>
    <row r="32" spans="1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  <row r="244" spans="26:26" s="18" customFormat="1" x14ac:dyDescent="0.2">
      <c r="Z244" s="162"/>
    </row>
    <row r="245" spans="26:26" s="18" customFormat="1" x14ac:dyDescent="0.2">
      <c r="Z245" s="162"/>
    </row>
    <row r="246" spans="26:26" s="18" customFormat="1" x14ac:dyDescent="0.2">
      <c r="Z246" s="162"/>
    </row>
    <row r="247" spans="26:26" s="18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FF66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164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</row>
    <row r="4" spans="1:27" s="31" customFormat="1" ht="12.75" customHeight="1" x14ac:dyDescent="0.2">
      <c r="A4" s="56"/>
      <c r="B4" s="111" t="s">
        <v>41</v>
      </c>
      <c r="C4" s="148">
        <f>SUM(C5:C7)</f>
        <v>154728</v>
      </c>
      <c r="D4" s="148">
        <f t="shared" ref="D4:K4" si="0">SUM(D5:D7)</f>
        <v>177937</v>
      </c>
      <c r="E4" s="148">
        <f t="shared" si="0"/>
        <v>198867</v>
      </c>
      <c r="F4" s="149">
        <f t="shared" si="0"/>
        <v>213724</v>
      </c>
      <c r="G4" s="148">
        <f t="shared" si="0"/>
        <v>212332</v>
      </c>
      <c r="H4" s="150">
        <f t="shared" si="0"/>
        <v>215034</v>
      </c>
      <c r="I4" s="148">
        <f t="shared" si="0"/>
        <v>224392</v>
      </c>
      <c r="J4" s="148">
        <f t="shared" si="0"/>
        <v>233200.2</v>
      </c>
      <c r="K4" s="148">
        <f t="shared" si="0"/>
        <v>243942.24299999999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108027</v>
      </c>
      <c r="D5" s="153">
        <v>123834</v>
      </c>
      <c r="E5" s="153">
        <v>140513</v>
      </c>
      <c r="F5" s="152">
        <v>159537</v>
      </c>
      <c r="G5" s="153">
        <v>145513</v>
      </c>
      <c r="H5" s="154">
        <v>147550</v>
      </c>
      <c r="I5" s="153">
        <v>167365</v>
      </c>
      <c r="J5" s="153">
        <v>175631</v>
      </c>
      <c r="K5" s="154">
        <v>184953.652</v>
      </c>
      <c r="AA5" s="41">
        <v>2</v>
      </c>
    </row>
    <row r="6" spans="1:27" s="18" customFormat="1" ht="12.75" customHeight="1" x14ac:dyDescent="0.25">
      <c r="A6" s="64"/>
      <c r="B6" s="114" t="s">
        <v>45</v>
      </c>
      <c r="C6" s="156">
        <v>46548</v>
      </c>
      <c r="D6" s="157">
        <v>53952</v>
      </c>
      <c r="E6" s="157">
        <v>57826</v>
      </c>
      <c r="F6" s="156">
        <v>54187</v>
      </c>
      <c r="G6" s="157">
        <v>66819</v>
      </c>
      <c r="H6" s="158">
        <v>67484</v>
      </c>
      <c r="I6" s="157">
        <v>57027</v>
      </c>
      <c r="J6" s="157">
        <v>57569.2</v>
      </c>
      <c r="K6" s="158">
        <v>58988.590999999979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153</v>
      </c>
      <c r="D7" s="160">
        <v>151</v>
      </c>
      <c r="E7" s="160">
        <v>528</v>
      </c>
      <c r="F7" s="159">
        <v>0</v>
      </c>
      <c r="G7" s="160">
        <v>0</v>
      </c>
      <c r="H7" s="161">
        <v>0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121</v>
      </c>
      <c r="C8" s="148">
        <f>SUM(C9:C15)</f>
        <v>1060</v>
      </c>
      <c r="D8" s="148">
        <f t="shared" ref="D8:K8" si="1">SUM(D9:D15)</f>
        <v>977</v>
      </c>
      <c r="E8" s="148">
        <f t="shared" si="1"/>
        <v>406</v>
      </c>
      <c r="F8" s="149">
        <f t="shared" si="1"/>
        <v>336</v>
      </c>
      <c r="G8" s="148">
        <f t="shared" si="1"/>
        <v>3512</v>
      </c>
      <c r="H8" s="150">
        <f t="shared" si="1"/>
        <v>3487</v>
      </c>
      <c r="I8" s="148">
        <f t="shared" si="1"/>
        <v>332</v>
      </c>
      <c r="J8" s="148">
        <f t="shared" si="1"/>
        <v>347</v>
      </c>
      <c r="K8" s="148">
        <f t="shared" si="1"/>
        <v>365.4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1</v>
      </c>
      <c r="D9" s="153">
        <v>0</v>
      </c>
      <c r="E9" s="153">
        <v>0</v>
      </c>
      <c r="F9" s="152">
        <v>0</v>
      </c>
      <c r="G9" s="153">
        <v>0</v>
      </c>
      <c r="H9" s="154">
        <v>0</v>
      </c>
      <c r="I9" s="153">
        <v>0</v>
      </c>
      <c r="J9" s="153">
        <v>0</v>
      </c>
      <c r="K9" s="154">
        <v>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8">
        <v>0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0</v>
      </c>
      <c r="D13" s="157">
        <v>12</v>
      </c>
      <c r="E13" s="157">
        <v>9</v>
      </c>
      <c r="F13" s="156">
        <v>20</v>
      </c>
      <c r="G13" s="157">
        <v>2</v>
      </c>
      <c r="H13" s="158">
        <v>0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0</v>
      </c>
      <c r="D14" s="157">
        <v>0</v>
      </c>
      <c r="E14" s="157">
        <v>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8">
        <v>0</v>
      </c>
    </row>
    <row r="15" spans="1:27" s="18" customFormat="1" ht="12.75" customHeight="1" x14ac:dyDescent="0.2">
      <c r="A15" s="70"/>
      <c r="B15" s="114" t="s">
        <v>101</v>
      </c>
      <c r="C15" s="159">
        <v>1059</v>
      </c>
      <c r="D15" s="160">
        <v>965</v>
      </c>
      <c r="E15" s="160">
        <v>397</v>
      </c>
      <c r="F15" s="159">
        <v>316</v>
      </c>
      <c r="G15" s="160">
        <v>3510</v>
      </c>
      <c r="H15" s="161">
        <v>3487</v>
      </c>
      <c r="I15" s="160">
        <v>332</v>
      </c>
      <c r="J15" s="160">
        <v>347</v>
      </c>
      <c r="K15" s="161">
        <v>365.4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6407</v>
      </c>
      <c r="D16" s="148">
        <f t="shared" ref="D16:K16" si="2">SUM(D17:D23)</f>
        <v>5920</v>
      </c>
      <c r="E16" s="148">
        <f t="shared" si="2"/>
        <v>6356</v>
      </c>
      <c r="F16" s="149">
        <f t="shared" si="2"/>
        <v>2295</v>
      </c>
      <c r="G16" s="148">
        <f t="shared" si="2"/>
        <v>3792</v>
      </c>
      <c r="H16" s="150">
        <f t="shared" si="2"/>
        <v>3825</v>
      </c>
      <c r="I16" s="148">
        <f t="shared" si="2"/>
        <v>2016</v>
      </c>
      <c r="J16" s="148">
        <f t="shared" si="2"/>
        <v>2500.8000000000002</v>
      </c>
      <c r="K16" s="148">
        <f t="shared" si="2"/>
        <v>2633.8820000000001</v>
      </c>
    </row>
    <row r="17" spans="1:11" s="18" customFormat="1" ht="12.75" customHeight="1" x14ac:dyDescent="0.2">
      <c r="A17" s="70"/>
      <c r="B17" s="114" t="s">
        <v>105</v>
      </c>
      <c r="C17" s="152">
        <v>0</v>
      </c>
      <c r="D17" s="153">
        <v>0</v>
      </c>
      <c r="E17" s="153">
        <v>303</v>
      </c>
      <c r="F17" s="152">
        <v>0</v>
      </c>
      <c r="G17" s="153">
        <v>0</v>
      </c>
      <c r="H17" s="154">
        <v>0</v>
      </c>
      <c r="I17" s="153">
        <v>0</v>
      </c>
      <c r="J17" s="153">
        <v>0</v>
      </c>
      <c r="K17" s="154">
        <v>0</v>
      </c>
    </row>
    <row r="18" spans="1:11" s="18" customFormat="1" ht="12.75" customHeight="1" x14ac:dyDescent="0.2">
      <c r="A18" s="70"/>
      <c r="B18" s="114" t="s">
        <v>108</v>
      </c>
      <c r="C18" s="156">
        <v>6105</v>
      </c>
      <c r="D18" s="157">
        <v>5920</v>
      </c>
      <c r="E18" s="157">
        <v>5991</v>
      </c>
      <c r="F18" s="156">
        <v>2295</v>
      </c>
      <c r="G18" s="157">
        <v>3792</v>
      </c>
      <c r="H18" s="158">
        <v>3825</v>
      </c>
      <c r="I18" s="157">
        <v>2016</v>
      </c>
      <c r="J18" s="157">
        <v>2500.8000000000002</v>
      </c>
      <c r="K18" s="158">
        <v>2633.8820000000001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302</v>
      </c>
      <c r="D23" s="160">
        <v>0</v>
      </c>
      <c r="E23" s="160">
        <v>62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">
      <c r="A24" s="70"/>
      <c r="B24" s="130" t="s">
        <v>115</v>
      </c>
      <c r="C24" s="148">
        <v>583</v>
      </c>
      <c r="D24" s="148">
        <v>138</v>
      </c>
      <c r="E24" s="148">
        <v>916</v>
      </c>
      <c r="F24" s="149">
        <v>0</v>
      </c>
      <c r="G24" s="148">
        <v>0</v>
      </c>
      <c r="H24" s="150">
        <v>138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162778</v>
      </c>
      <c r="D26" s="103">
        <f t="shared" ref="D26:K26" si="3">+D4+D8+D16+D24</f>
        <v>184972</v>
      </c>
      <c r="E26" s="103">
        <f t="shared" si="3"/>
        <v>206545</v>
      </c>
      <c r="F26" s="104">
        <f t="shared" si="3"/>
        <v>216355</v>
      </c>
      <c r="G26" s="103">
        <f t="shared" si="3"/>
        <v>219636</v>
      </c>
      <c r="H26" s="105">
        <f t="shared" si="3"/>
        <v>222484</v>
      </c>
      <c r="I26" s="103">
        <f t="shared" si="3"/>
        <v>226740</v>
      </c>
      <c r="J26" s="103">
        <f t="shared" si="3"/>
        <v>236048</v>
      </c>
      <c r="K26" s="103">
        <f t="shared" si="3"/>
        <v>246941.52499999999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165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  <c r="Z3" s="164" t="s">
        <v>117</v>
      </c>
    </row>
    <row r="4" spans="1:27" s="18" customFormat="1" ht="12.75" customHeight="1" x14ac:dyDescent="0.2">
      <c r="A4" s="70"/>
      <c r="B4" s="171" t="s">
        <v>146</v>
      </c>
      <c r="C4" s="157">
        <v>5401</v>
      </c>
      <c r="D4" s="157">
        <v>6120</v>
      </c>
      <c r="E4" s="157">
        <v>5906</v>
      </c>
      <c r="F4" s="152">
        <v>6128</v>
      </c>
      <c r="G4" s="153">
        <v>6959</v>
      </c>
      <c r="H4" s="154">
        <v>6708</v>
      </c>
      <c r="I4" s="157">
        <v>6528</v>
      </c>
      <c r="J4" s="157">
        <v>6563</v>
      </c>
      <c r="K4" s="157">
        <v>6910.8389999999999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71" t="s">
        <v>147</v>
      </c>
      <c r="C5" s="157">
        <v>2369</v>
      </c>
      <c r="D5" s="157">
        <v>3531</v>
      </c>
      <c r="E5" s="157">
        <v>5876</v>
      </c>
      <c r="F5" s="156">
        <v>5284</v>
      </c>
      <c r="G5" s="157">
        <v>14516</v>
      </c>
      <c r="H5" s="158">
        <v>14204</v>
      </c>
      <c r="I5" s="157">
        <v>7571</v>
      </c>
      <c r="J5" s="157">
        <v>5569</v>
      </c>
      <c r="K5" s="157">
        <v>5864.1570000000002</v>
      </c>
      <c r="Z5" s="163">
        <f t="shared" si="0"/>
        <v>1</v>
      </c>
      <c r="AA5" s="41">
        <v>3</v>
      </c>
    </row>
    <row r="6" spans="1:27" s="18" customFormat="1" ht="12.75" customHeight="1" x14ac:dyDescent="0.2">
      <c r="A6" s="70"/>
      <c r="B6" s="171" t="s">
        <v>148</v>
      </c>
      <c r="C6" s="157">
        <v>27166</v>
      </c>
      <c r="D6" s="157">
        <v>33223</v>
      </c>
      <c r="E6" s="157">
        <v>33256</v>
      </c>
      <c r="F6" s="156">
        <v>33661</v>
      </c>
      <c r="G6" s="157">
        <v>31436</v>
      </c>
      <c r="H6" s="158">
        <v>34580</v>
      </c>
      <c r="I6" s="157">
        <v>33698</v>
      </c>
      <c r="J6" s="157">
        <v>39611</v>
      </c>
      <c r="K6" s="157">
        <v>41358</v>
      </c>
      <c r="Z6" s="163">
        <f t="shared" si="0"/>
        <v>1</v>
      </c>
      <c r="AA6" s="32" t="s">
        <v>11</v>
      </c>
    </row>
    <row r="7" spans="1:27" s="18" customFormat="1" ht="12.75" customHeight="1" x14ac:dyDescent="0.2">
      <c r="A7" s="70"/>
      <c r="B7" s="171" t="s">
        <v>149</v>
      </c>
      <c r="C7" s="157">
        <v>24769</v>
      </c>
      <c r="D7" s="157">
        <v>34815</v>
      </c>
      <c r="E7" s="157">
        <v>33366</v>
      </c>
      <c r="F7" s="156">
        <v>32711</v>
      </c>
      <c r="G7" s="157">
        <v>34580</v>
      </c>
      <c r="H7" s="158">
        <v>34812</v>
      </c>
      <c r="I7" s="157">
        <v>35080</v>
      </c>
      <c r="J7" s="157">
        <v>39107</v>
      </c>
      <c r="K7" s="157">
        <v>39920</v>
      </c>
      <c r="Z7" s="163">
        <f t="shared" si="0"/>
        <v>1</v>
      </c>
      <c r="AA7" s="41">
        <v>1</v>
      </c>
    </row>
    <row r="8" spans="1:27" s="18" customFormat="1" ht="12.75" customHeight="1" x14ac:dyDescent="0.2">
      <c r="A8" s="70"/>
      <c r="B8" s="171" t="s">
        <v>150</v>
      </c>
      <c r="C8" s="157">
        <v>3241</v>
      </c>
      <c r="D8" s="157">
        <v>4129</v>
      </c>
      <c r="E8" s="157">
        <v>4367</v>
      </c>
      <c r="F8" s="156">
        <v>4327</v>
      </c>
      <c r="G8" s="157">
        <v>4597</v>
      </c>
      <c r="H8" s="158">
        <v>4459</v>
      </c>
      <c r="I8" s="157">
        <v>5052</v>
      </c>
      <c r="J8" s="157">
        <v>4652</v>
      </c>
      <c r="K8" s="157">
        <v>4898.5559999999996</v>
      </c>
      <c r="Z8" s="163">
        <f t="shared" si="0"/>
        <v>1</v>
      </c>
      <c r="AA8" s="32" t="s">
        <v>14</v>
      </c>
    </row>
    <row r="9" spans="1:27" s="18" customFormat="1" ht="12.75" hidden="1" customHeight="1" x14ac:dyDescent="0.2">
      <c r="A9" s="70"/>
      <c r="B9" s="171" t="s">
        <v>0</v>
      </c>
      <c r="C9" s="157"/>
      <c r="D9" s="157"/>
      <c r="E9" s="157"/>
      <c r="F9" s="156"/>
      <c r="G9" s="157"/>
      <c r="H9" s="158"/>
      <c r="I9" s="157"/>
      <c r="J9" s="157"/>
      <c r="K9" s="157"/>
      <c r="Z9" s="163">
        <f t="shared" si="0"/>
        <v>0</v>
      </c>
      <c r="AA9" s="18" t="s">
        <v>0</v>
      </c>
    </row>
    <row r="10" spans="1:27" s="18" customFormat="1" ht="12.75" hidden="1" customHeight="1" x14ac:dyDescent="0.2">
      <c r="A10" s="70"/>
      <c r="B10" s="171" t="s">
        <v>0</v>
      </c>
      <c r="C10" s="157"/>
      <c r="D10" s="157"/>
      <c r="E10" s="157"/>
      <c r="F10" s="156"/>
      <c r="G10" s="157"/>
      <c r="H10" s="158"/>
      <c r="I10" s="157"/>
      <c r="J10" s="157"/>
      <c r="K10" s="157"/>
      <c r="Z10" s="163">
        <f t="shared" si="0"/>
        <v>0</v>
      </c>
    </row>
    <row r="11" spans="1:27" s="18" customFormat="1" ht="12.75" hidden="1" customHeight="1" x14ac:dyDescent="0.2">
      <c r="A11" s="70"/>
      <c r="B11" s="171" t="s">
        <v>0</v>
      </c>
      <c r="C11" s="157"/>
      <c r="D11" s="157"/>
      <c r="E11" s="157"/>
      <c r="F11" s="156"/>
      <c r="G11" s="157"/>
      <c r="H11" s="158"/>
      <c r="I11" s="157"/>
      <c r="J11" s="157"/>
      <c r="K11" s="157"/>
      <c r="Z11" s="163">
        <f t="shared" si="0"/>
        <v>0</v>
      </c>
    </row>
    <row r="12" spans="1:27" s="18" customFormat="1" ht="12.75" hidden="1" customHeight="1" x14ac:dyDescent="0.2">
      <c r="A12" s="70"/>
      <c r="B12" s="171" t="s">
        <v>0</v>
      </c>
      <c r="C12" s="157"/>
      <c r="D12" s="157"/>
      <c r="E12" s="157"/>
      <c r="F12" s="156"/>
      <c r="G12" s="157"/>
      <c r="H12" s="158"/>
      <c r="I12" s="157"/>
      <c r="J12" s="157"/>
      <c r="K12" s="157"/>
      <c r="Z12" s="163">
        <f t="shared" si="0"/>
        <v>0</v>
      </c>
    </row>
    <row r="13" spans="1:27" s="18" customFormat="1" ht="12.75" hidden="1" customHeight="1" x14ac:dyDescent="0.2">
      <c r="A13" s="70"/>
      <c r="B13" s="171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3">
        <f t="shared" si="0"/>
        <v>0</v>
      </c>
    </row>
    <row r="14" spans="1:27" s="18" customFormat="1" ht="12.75" hidden="1" customHeight="1" x14ac:dyDescent="0.2">
      <c r="A14" s="70"/>
      <c r="B14" s="171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3">
        <f t="shared" si="0"/>
        <v>0</v>
      </c>
    </row>
    <row r="15" spans="1:27" s="18" customFormat="1" ht="12.75" hidden="1" customHeight="1" x14ac:dyDescent="0.2">
      <c r="A15" s="70"/>
      <c r="B15" s="171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3">
        <f t="shared" si="0"/>
        <v>0</v>
      </c>
    </row>
    <row r="16" spans="1:27" s="18" customFormat="1" ht="12.75" hidden="1" customHeight="1" x14ac:dyDescent="0.25">
      <c r="A16" s="64"/>
      <c r="B16" s="171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3">
        <f t="shared" si="0"/>
        <v>0</v>
      </c>
    </row>
    <row r="17" spans="1:26" s="18" customFormat="1" ht="12.75" hidden="1" customHeight="1" x14ac:dyDescent="0.25">
      <c r="A17" s="64"/>
      <c r="B17" s="171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3">
        <f t="shared" si="0"/>
        <v>0</v>
      </c>
    </row>
    <row r="18" spans="1:26" s="18" customFormat="1" ht="12.75" hidden="1" customHeight="1" x14ac:dyDescent="0.2">
      <c r="A18" s="70"/>
      <c r="B18" s="171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3">
        <f t="shared" si="0"/>
        <v>0</v>
      </c>
    </row>
    <row r="19" spans="1:26" s="18" customFormat="1" ht="12.75" customHeight="1" x14ac:dyDescent="0.25">
      <c r="A19" s="144"/>
      <c r="B19" s="145" t="s">
        <v>120</v>
      </c>
      <c r="C19" s="103">
        <f>SUM(C4:C18)</f>
        <v>62946</v>
      </c>
      <c r="D19" s="103">
        <f t="shared" ref="D19:K19" si="1">SUM(D4:D18)</f>
        <v>81818</v>
      </c>
      <c r="E19" s="103">
        <f t="shared" si="1"/>
        <v>82771</v>
      </c>
      <c r="F19" s="104">
        <f t="shared" si="1"/>
        <v>82111</v>
      </c>
      <c r="G19" s="103">
        <f t="shared" si="1"/>
        <v>92088</v>
      </c>
      <c r="H19" s="105">
        <f t="shared" si="1"/>
        <v>94763</v>
      </c>
      <c r="I19" s="103">
        <f t="shared" si="1"/>
        <v>87929</v>
      </c>
      <c r="J19" s="103">
        <f t="shared" si="1"/>
        <v>95502</v>
      </c>
      <c r="K19" s="103">
        <f t="shared" si="1"/>
        <v>98951.551999999996</v>
      </c>
      <c r="Z19" s="163">
        <f t="shared" si="0"/>
        <v>1</v>
      </c>
    </row>
    <row r="20" spans="1:26" s="18" customFormat="1" hidden="1" x14ac:dyDescent="0.25">
      <c r="A20" s="172"/>
      <c r="Z20" s="163">
        <f t="shared" si="0"/>
        <v>0</v>
      </c>
    </row>
    <row r="21" spans="1:26" s="18" customFormat="1" x14ac:dyDescent="0.2">
      <c r="Z21" s="163"/>
    </row>
    <row r="22" spans="1:26" s="18" customFormat="1" x14ac:dyDescent="0.2">
      <c r="Z22" s="163"/>
    </row>
    <row r="23" spans="1:26" s="18" customFormat="1" x14ac:dyDescent="0.2">
      <c r="Z23" s="163"/>
    </row>
    <row r="24" spans="1:26" s="18" customFormat="1" x14ac:dyDescent="0.2">
      <c r="Z24" s="163"/>
    </row>
    <row r="25" spans="1:26" s="18" customFormat="1" x14ac:dyDescent="0.2">
      <c r="Z25" s="163"/>
    </row>
    <row r="26" spans="1:26" s="18" customFormat="1" x14ac:dyDescent="0.2">
      <c r="Z26" s="163"/>
    </row>
    <row r="27" spans="1:26" s="18" customFormat="1" x14ac:dyDescent="0.2">
      <c r="Z27" s="163"/>
    </row>
    <row r="28" spans="1:26" s="18" customFormat="1" x14ac:dyDescent="0.2">
      <c r="Z28" s="163"/>
    </row>
    <row r="29" spans="1:26" s="18" customFormat="1" x14ac:dyDescent="0.2">
      <c r="Z29" s="163"/>
    </row>
    <row r="30" spans="1:26" s="18" customFormat="1" x14ac:dyDescent="0.2">
      <c r="Z30" s="163"/>
    </row>
    <row r="31" spans="1:26" s="18" customFormat="1" x14ac:dyDescent="0.2">
      <c r="Z31" s="163"/>
    </row>
    <row r="32" spans="1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  <row r="244" spans="26:26" s="18" customFormat="1" x14ac:dyDescent="0.2">
      <c r="Z244" s="162"/>
    </row>
    <row r="245" spans="26:26" s="18" customFormat="1" x14ac:dyDescent="0.2">
      <c r="Z245" s="162"/>
    </row>
    <row r="246" spans="26:26" s="18" customFormat="1" x14ac:dyDescent="0.2">
      <c r="Z246" s="162"/>
    </row>
    <row r="247" spans="26:26" s="18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166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</row>
    <row r="4" spans="1:27" s="31" customFormat="1" ht="12.75" customHeight="1" x14ac:dyDescent="0.2">
      <c r="A4" s="56"/>
      <c r="B4" s="111" t="s">
        <v>41</v>
      </c>
      <c r="C4" s="148">
        <f>SUM(C5:C7)</f>
        <v>57863</v>
      </c>
      <c r="D4" s="148">
        <f t="shared" ref="D4:K4" si="0">SUM(D5:D7)</f>
        <v>77865</v>
      </c>
      <c r="E4" s="148">
        <f t="shared" si="0"/>
        <v>77677</v>
      </c>
      <c r="F4" s="149">
        <f t="shared" si="0"/>
        <v>79674</v>
      </c>
      <c r="G4" s="148">
        <f t="shared" si="0"/>
        <v>85584</v>
      </c>
      <c r="H4" s="150">
        <f t="shared" si="0"/>
        <v>88202</v>
      </c>
      <c r="I4" s="148">
        <f t="shared" si="0"/>
        <v>85605</v>
      </c>
      <c r="J4" s="148">
        <f t="shared" si="0"/>
        <v>93048.2</v>
      </c>
      <c r="K4" s="148">
        <f t="shared" si="0"/>
        <v>96367.152000000002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41281</v>
      </c>
      <c r="D5" s="153">
        <v>49051</v>
      </c>
      <c r="E5" s="153">
        <v>54196</v>
      </c>
      <c r="F5" s="152">
        <v>57640</v>
      </c>
      <c r="G5" s="153">
        <v>54910</v>
      </c>
      <c r="H5" s="154">
        <v>55440</v>
      </c>
      <c r="I5" s="153">
        <v>60363</v>
      </c>
      <c r="J5" s="153">
        <v>63738</v>
      </c>
      <c r="K5" s="154">
        <v>67114.52900000001</v>
      </c>
      <c r="AA5" s="41">
        <v>3</v>
      </c>
    </row>
    <row r="6" spans="1:27" s="18" customFormat="1" ht="12.75" customHeight="1" x14ac:dyDescent="0.25">
      <c r="A6" s="64"/>
      <c r="B6" s="114" t="s">
        <v>45</v>
      </c>
      <c r="C6" s="156">
        <v>16516</v>
      </c>
      <c r="D6" s="157">
        <v>28760</v>
      </c>
      <c r="E6" s="157">
        <v>23481</v>
      </c>
      <c r="F6" s="156">
        <v>22034</v>
      </c>
      <c r="G6" s="157">
        <v>30674</v>
      </c>
      <c r="H6" s="158">
        <v>32762</v>
      </c>
      <c r="I6" s="157">
        <v>25242</v>
      </c>
      <c r="J6" s="157">
        <v>29310.2</v>
      </c>
      <c r="K6" s="158">
        <v>29252.623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66</v>
      </c>
      <c r="D7" s="160">
        <v>54</v>
      </c>
      <c r="E7" s="160">
        <v>0</v>
      </c>
      <c r="F7" s="159">
        <v>0</v>
      </c>
      <c r="G7" s="160">
        <v>0</v>
      </c>
      <c r="H7" s="161">
        <v>0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121</v>
      </c>
      <c r="C8" s="148">
        <f>SUM(C9:C15)</f>
        <v>535</v>
      </c>
      <c r="D8" s="148">
        <f t="shared" ref="D8:K8" si="1">SUM(D9:D15)</f>
        <v>942</v>
      </c>
      <c r="E8" s="148">
        <f t="shared" si="1"/>
        <v>103</v>
      </c>
      <c r="F8" s="149">
        <f t="shared" si="1"/>
        <v>336</v>
      </c>
      <c r="G8" s="148">
        <f t="shared" si="1"/>
        <v>3374</v>
      </c>
      <c r="H8" s="150">
        <f t="shared" si="1"/>
        <v>3350</v>
      </c>
      <c r="I8" s="148">
        <f t="shared" si="1"/>
        <v>332</v>
      </c>
      <c r="J8" s="148">
        <f t="shared" si="1"/>
        <v>347</v>
      </c>
      <c r="K8" s="148">
        <f t="shared" si="1"/>
        <v>365.4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1</v>
      </c>
      <c r="D9" s="153">
        <v>11</v>
      </c>
      <c r="E9" s="153">
        <v>0</v>
      </c>
      <c r="F9" s="152">
        <v>0</v>
      </c>
      <c r="G9" s="153">
        <v>0</v>
      </c>
      <c r="H9" s="154">
        <v>0</v>
      </c>
      <c r="I9" s="153">
        <v>0</v>
      </c>
      <c r="J9" s="153">
        <v>0</v>
      </c>
      <c r="K9" s="154">
        <v>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8">
        <v>0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0</v>
      </c>
      <c r="D13" s="157">
        <v>1</v>
      </c>
      <c r="E13" s="157">
        <v>9</v>
      </c>
      <c r="F13" s="156">
        <v>20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0</v>
      </c>
      <c r="D14" s="157">
        <v>0</v>
      </c>
      <c r="E14" s="157">
        <v>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8">
        <v>0</v>
      </c>
    </row>
    <row r="15" spans="1:27" s="18" customFormat="1" ht="12.75" customHeight="1" x14ac:dyDescent="0.2">
      <c r="A15" s="70"/>
      <c r="B15" s="114" t="s">
        <v>101</v>
      </c>
      <c r="C15" s="159">
        <v>534</v>
      </c>
      <c r="D15" s="160">
        <v>930</v>
      </c>
      <c r="E15" s="160">
        <v>94</v>
      </c>
      <c r="F15" s="159">
        <v>316</v>
      </c>
      <c r="G15" s="160">
        <v>3374</v>
      </c>
      <c r="H15" s="161">
        <v>3350</v>
      </c>
      <c r="I15" s="160">
        <v>332</v>
      </c>
      <c r="J15" s="160">
        <v>347</v>
      </c>
      <c r="K15" s="161">
        <v>365.4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3983</v>
      </c>
      <c r="D16" s="148">
        <f t="shared" ref="D16:K16" si="2">SUM(D17:D23)</f>
        <v>2887</v>
      </c>
      <c r="E16" s="148">
        <f t="shared" si="2"/>
        <v>4312</v>
      </c>
      <c r="F16" s="149">
        <f t="shared" si="2"/>
        <v>2101</v>
      </c>
      <c r="G16" s="148">
        <f t="shared" si="2"/>
        <v>3130</v>
      </c>
      <c r="H16" s="150">
        <f t="shared" si="2"/>
        <v>3086</v>
      </c>
      <c r="I16" s="148">
        <f t="shared" si="2"/>
        <v>1992</v>
      </c>
      <c r="J16" s="148">
        <f t="shared" si="2"/>
        <v>2106.8000000000002</v>
      </c>
      <c r="K16" s="148">
        <f t="shared" si="2"/>
        <v>2219</v>
      </c>
    </row>
    <row r="17" spans="1:11" s="18" customFormat="1" ht="12.75" customHeight="1" x14ac:dyDescent="0.2">
      <c r="A17" s="70"/>
      <c r="B17" s="114" t="s">
        <v>105</v>
      </c>
      <c r="C17" s="152">
        <v>0</v>
      </c>
      <c r="D17" s="153">
        <v>0</v>
      </c>
      <c r="E17" s="153">
        <v>6</v>
      </c>
      <c r="F17" s="152">
        <v>0</v>
      </c>
      <c r="G17" s="153">
        <v>0</v>
      </c>
      <c r="H17" s="154">
        <v>0</v>
      </c>
      <c r="I17" s="153">
        <v>0</v>
      </c>
      <c r="J17" s="153">
        <v>0</v>
      </c>
      <c r="K17" s="154">
        <v>0</v>
      </c>
    </row>
    <row r="18" spans="1:11" s="18" customFormat="1" ht="12.75" customHeight="1" x14ac:dyDescent="0.2">
      <c r="A18" s="70"/>
      <c r="B18" s="114" t="s">
        <v>108</v>
      </c>
      <c r="C18" s="156">
        <v>3983</v>
      </c>
      <c r="D18" s="157">
        <v>2887</v>
      </c>
      <c r="E18" s="157">
        <v>4244</v>
      </c>
      <c r="F18" s="156">
        <v>2101</v>
      </c>
      <c r="G18" s="157">
        <v>3130</v>
      </c>
      <c r="H18" s="158">
        <v>3086</v>
      </c>
      <c r="I18" s="157">
        <v>1992</v>
      </c>
      <c r="J18" s="157">
        <v>2106.8000000000002</v>
      </c>
      <c r="K18" s="158">
        <v>2219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0</v>
      </c>
      <c r="D23" s="160">
        <v>0</v>
      </c>
      <c r="E23" s="160">
        <v>62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">
      <c r="A24" s="70"/>
      <c r="B24" s="130" t="s">
        <v>115</v>
      </c>
      <c r="C24" s="148">
        <v>565</v>
      </c>
      <c r="D24" s="148">
        <v>124</v>
      </c>
      <c r="E24" s="148">
        <v>679</v>
      </c>
      <c r="F24" s="149">
        <v>0</v>
      </c>
      <c r="G24" s="148">
        <v>0</v>
      </c>
      <c r="H24" s="150">
        <v>125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62946</v>
      </c>
      <c r="D26" s="103">
        <f t="shared" ref="D26:K26" si="3">+D4+D8+D16+D24</f>
        <v>81818</v>
      </c>
      <c r="E26" s="103">
        <f t="shared" si="3"/>
        <v>82771</v>
      </c>
      <c r="F26" s="104">
        <f t="shared" si="3"/>
        <v>82111</v>
      </c>
      <c r="G26" s="103">
        <f t="shared" si="3"/>
        <v>92088</v>
      </c>
      <c r="H26" s="105">
        <f t="shared" si="3"/>
        <v>94763</v>
      </c>
      <c r="I26" s="103">
        <f t="shared" si="3"/>
        <v>87929</v>
      </c>
      <c r="J26" s="103">
        <f t="shared" si="3"/>
        <v>95502</v>
      </c>
      <c r="K26" s="103">
        <f t="shared" si="3"/>
        <v>98951.551999999996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167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  <c r="Z3" s="164" t="s">
        <v>117</v>
      </c>
    </row>
    <row r="4" spans="1:27" s="18" customFormat="1" ht="12.75" customHeight="1" x14ac:dyDescent="0.2">
      <c r="A4" s="70"/>
      <c r="B4" s="171" t="s">
        <v>151</v>
      </c>
      <c r="C4" s="157">
        <v>1378</v>
      </c>
      <c r="D4" s="157">
        <v>1404</v>
      </c>
      <c r="E4" s="157">
        <v>2414</v>
      </c>
      <c r="F4" s="152">
        <v>1440</v>
      </c>
      <c r="G4" s="153">
        <v>1417</v>
      </c>
      <c r="H4" s="154">
        <v>1396</v>
      </c>
      <c r="I4" s="157">
        <v>1492</v>
      </c>
      <c r="J4" s="157">
        <v>1560</v>
      </c>
      <c r="K4" s="157">
        <v>1642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71" t="s">
        <v>152</v>
      </c>
      <c r="C5" s="157">
        <v>4284</v>
      </c>
      <c r="D5" s="157">
        <v>5429</v>
      </c>
      <c r="E5" s="157">
        <v>5665</v>
      </c>
      <c r="F5" s="156">
        <v>6529</v>
      </c>
      <c r="G5" s="157">
        <v>6778</v>
      </c>
      <c r="H5" s="158">
        <v>6371</v>
      </c>
      <c r="I5" s="157">
        <v>6780</v>
      </c>
      <c r="J5" s="157">
        <v>7204</v>
      </c>
      <c r="K5" s="157">
        <v>7585.811999999999</v>
      </c>
      <c r="Z5" s="163">
        <f t="shared" si="0"/>
        <v>1</v>
      </c>
      <c r="AA5" s="41">
        <v>4</v>
      </c>
    </row>
    <row r="6" spans="1:27" s="18" customFormat="1" ht="12.75" customHeight="1" x14ac:dyDescent="0.2">
      <c r="A6" s="70"/>
      <c r="B6" s="171" t="s">
        <v>153</v>
      </c>
      <c r="C6" s="157">
        <v>4965</v>
      </c>
      <c r="D6" s="157">
        <v>5381</v>
      </c>
      <c r="E6" s="157">
        <v>4024</v>
      </c>
      <c r="F6" s="156">
        <v>6291</v>
      </c>
      <c r="G6" s="157">
        <v>4922</v>
      </c>
      <c r="H6" s="158">
        <v>4847</v>
      </c>
      <c r="I6" s="157">
        <v>6424</v>
      </c>
      <c r="J6" s="157">
        <v>6946</v>
      </c>
      <c r="K6" s="157">
        <v>7314.137999999999</v>
      </c>
      <c r="Z6" s="163">
        <f t="shared" si="0"/>
        <v>1</v>
      </c>
      <c r="AA6" s="32" t="s">
        <v>11</v>
      </c>
    </row>
    <row r="7" spans="1:27" s="18" customFormat="1" ht="12.75" customHeight="1" x14ac:dyDescent="0.2">
      <c r="A7" s="70"/>
      <c r="B7" s="171" t="s">
        <v>154</v>
      </c>
      <c r="C7" s="157">
        <v>6371</v>
      </c>
      <c r="D7" s="157">
        <v>7404</v>
      </c>
      <c r="E7" s="157">
        <v>8637</v>
      </c>
      <c r="F7" s="156">
        <v>8987</v>
      </c>
      <c r="G7" s="157">
        <v>9057</v>
      </c>
      <c r="H7" s="158">
        <v>8991</v>
      </c>
      <c r="I7" s="157">
        <v>9682</v>
      </c>
      <c r="J7" s="157">
        <v>9903</v>
      </c>
      <c r="K7" s="157">
        <v>10427.859</v>
      </c>
      <c r="Z7" s="163">
        <f t="shared" si="0"/>
        <v>1</v>
      </c>
      <c r="AA7" s="41">
        <v>1</v>
      </c>
    </row>
    <row r="8" spans="1:27" s="18" customFormat="1" ht="12.75" customHeight="1" x14ac:dyDescent="0.2">
      <c r="A8" s="70"/>
      <c r="B8" s="171" t="s">
        <v>155</v>
      </c>
      <c r="C8" s="157">
        <v>3288</v>
      </c>
      <c r="D8" s="157">
        <v>3161</v>
      </c>
      <c r="E8" s="157">
        <v>4052</v>
      </c>
      <c r="F8" s="156">
        <v>4338</v>
      </c>
      <c r="G8" s="157">
        <v>4175</v>
      </c>
      <c r="H8" s="158">
        <v>4049</v>
      </c>
      <c r="I8" s="157">
        <v>4683</v>
      </c>
      <c r="J8" s="157">
        <v>4742</v>
      </c>
      <c r="K8" s="157">
        <v>4993.326</v>
      </c>
      <c r="Z8" s="163">
        <f t="shared" si="0"/>
        <v>1</v>
      </c>
      <c r="AA8" s="32" t="s">
        <v>14</v>
      </c>
    </row>
    <row r="9" spans="1:27" s="18" customFormat="1" ht="12.75" hidden="1" customHeight="1" x14ac:dyDescent="0.2">
      <c r="A9" s="70"/>
      <c r="B9" s="171" t="s">
        <v>0</v>
      </c>
      <c r="C9" s="157"/>
      <c r="D9" s="157"/>
      <c r="E9" s="157"/>
      <c r="F9" s="156"/>
      <c r="G9" s="157"/>
      <c r="H9" s="158"/>
      <c r="I9" s="157"/>
      <c r="J9" s="157"/>
      <c r="K9" s="157"/>
      <c r="Z9" s="163">
        <f t="shared" si="0"/>
        <v>0</v>
      </c>
      <c r="AA9" s="18" t="s">
        <v>0</v>
      </c>
    </row>
    <row r="10" spans="1:27" s="18" customFormat="1" ht="12.75" hidden="1" customHeight="1" x14ac:dyDescent="0.2">
      <c r="A10" s="70"/>
      <c r="B10" s="171" t="s">
        <v>0</v>
      </c>
      <c r="C10" s="157"/>
      <c r="D10" s="157"/>
      <c r="E10" s="157"/>
      <c r="F10" s="156"/>
      <c r="G10" s="157"/>
      <c r="H10" s="158"/>
      <c r="I10" s="157"/>
      <c r="J10" s="157"/>
      <c r="K10" s="157"/>
      <c r="Z10" s="163">
        <f t="shared" si="0"/>
        <v>0</v>
      </c>
    </row>
    <row r="11" spans="1:27" s="18" customFormat="1" ht="12.75" hidden="1" customHeight="1" x14ac:dyDescent="0.2">
      <c r="A11" s="70"/>
      <c r="B11" s="171" t="s">
        <v>0</v>
      </c>
      <c r="C11" s="157"/>
      <c r="D11" s="157"/>
      <c r="E11" s="157"/>
      <c r="F11" s="156"/>
      <c r="G11" s="157"/>
      <c r="H11" s="158"/>
      <c r="I11" s="157"/>
      <c r="J11" s="157"/>
      <c r="K11" s="157"/>
      <c r="Z11" s="163">
        <f t="shared" si="0"/>
        <v>0</v>
      </c>
    </row>
    <row r="12" spans="1:27" s="18" customFormat="1" ht="12.75" hidden="1" customHeight="1" x14ac:dyDescent="0.2">
      <c r="A12" s="70"/>
      <c r="B12" s="171" t="s">
        <v>0</v>
      </c>
      <c r="C12" s="157"/>
      <c r="D12" s="157"/>
      <c r="E12" s="157"/>
      <c r="F12" s="156"/>
      <c r="G12" s="157"/>
      <c r="H12" s="158"/>
      <c r="I12" s="157"/>
      <c r="J12" s="157"/>
      <c r="K12" s="157"/>
      <c r="Z12" s="163">
        <f t="shared" si="0"/>
        <v>0</v>
      </c>
    </row>
    <row r="13" spans="1:27" s="18" customFormat="1" ht="12.75" hidden="1" customHeight="1" x14ac:dyDescent="0.2">
      <c r="A13" s="70"/>
      <c r="B13" s="171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3">
        <f t="shared" si="0"/>
        <v>0</v>
      </c>
    </row>
    <row r="14" spans="1:27" s="18" customFormat="1" ht="12.75" hidden="1" customHeight="1" x14ac:dyDescent="0.2">
      <c r="A14" s="70"/>
      <c r="B14" s="171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3">
        <f t="shared" si="0"/>
        <v>0</v>
      </c>
    </row>
    <row r="15" spans="1:27" s="18" customFormat="1" ht="12.75" hidden="1" customHeight="1" x14ac:dyDescent="0.2">
      <c r="A15" s="70"/>
      <c r="B15" s="171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3">
        <f t="shared" si="0"/>
        <v>0</v>
      </c>
    </row>
    <row r="16" spans="1:27" s="18" customFormat="1" ht="12.75" hidden="1" customHeight="1" x14ac:dyDescent="0.25">
      <c r="A16" s="64"/>
      <c r="B16" s="171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3">
        <f t="shared" si="0"/>
        <v>0</v>
      </c>
    </row>
    <row r="17" spans="1:26" s="18" customFormat="1" ht="12.75" hidden="1" customHeight="1" x14ac:dyDescent="0.25">
      <c r="A17" s="64"/>
      <c r="B17" s="171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3">
        <f t="shared" si="0"/>
        <v>0</v>
      </c>
    </row>
    <row r="18" spans="1:26" s="18" customFormat="1" ht="12.75" hidden="1" customHeight="1" x14ac:dyDescent="0.2">
      <c r="A18" s="70"/>
      <c r="B18" s="171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3">
        <f t="shared" si="0"/>
        <v>0</v>
      </c>
    </row>
    <row r="19" spans="1:26" s="18" customFormat="1" ht="12.75" customHeight="1" x14ac:dyDescent="0.25">
      <c r="A19" s="144"/>
      <c r="B19" s="145" t="s">
        <v>120</v>
      </c>
      <c r="C19" s="103">
        <f>SUM(C4:C18)</f>
        <v>20286</v>
      </c>
      <c r="D19" s="103">
        <f t="shared" ref="D19:K19" si="1">SUM(D4:D18)</f>
        <v>22779</v>
      </c>
      <c r="E19" s="103">
        <f t="shared" si="1"/>
        <v>24792</v>
      </c>
      <c r="F19" s="104">
        <f t="shared" si="1"/>
        <v>27585</v>
      </c>
      <c r="G19" s="103">
        <f t="shared" si="1"/>
        <v>26349</v>
      </c>
      <c r="H19" s="105">
        <f t="shared" si="1"/>
        <v>25654</v>
      </c>
      <c r="I19" s="103">
        <f t="shared" si="1"/>
        <v>29061</v>
      </c>
      <c r="J19" s="103">
        <f t="shared" si="1"/>
        <v>30355</v>
      </c>
      <c r="K19" s="103">
        <f t="shared" si="1"/>
        <v>31963.134999999998</v>
      </c>
      <c r="Z19" s="163">
        <f t="shared" si="0"/>
        <v>1</v>
      </c>
    </row>
    <row r="20" spans="1:26" s="18" customFormat="1" hidden="1" x14ac:dyDescent="0.25">
      <c r="A20" s="172"/>
      <c r="Z20" s="163">
        <f t="shared" si="0"/>
        <v>0</v>
      </c>
    </row>
    <row r="21" spans="1:26" s="18" customFormat="1" x14ac:dyDescent="0.2">
      <c r="Z21" s="163"/>
    </row>
    <row r="22" spans="1:26" s="18" customFormat="1" x14ac:dyDescent="0.2">
      <c r="Z22" s="163"/>
    </row>
    <row r="23" spans="1:26" s="18" customFormat="1" x14ac:dyDescent="0.2">
      <c r="Z23" s="163"/>
    </row>
    <row r="24" spans="1:26" s="18" customFormat="1" x14ac:dyDescent="0.2">
      <c r="Z24" s="163"/>
    </row>
    <row r="25" spans="1:26" s="18" customFormat="1" x14ac:dyDescent="0.2">
      <c r="Z25" s="163"/>
    </row>
    <row r="26" spans="1:26" s="18" customFormat="1" x14ac:dyDescent="0.2">
      <c r="Z26" s="163"/>
    </row>
    <row r="27" spans="1:26" s="18" customFormat="1" x14ac:dyDescent="0.2">
      <c r="Z27" s="163"/>
    </row>
    <row r="28" spans="1:26" s="18" customFormat="1" x14ac:dyDescent="0.2">
      <c r="Z28" s="163"/>
    </row>
    <row r="29" spans="1:26" s="18" customFormat="1" x14ac:dyDescent="0.2">
      <c r="Z29" s="163"/>
    </row>
    <row r="30" spans="1:26" s="18" customFormat="1" x14ac:dyDescent="0.2">
      <c r="Z30" s="163"/>
    </row>
    <row r="31" spans="1:26" s="18" customFormat="1" x14ac:dyDescent="0.2">
      <c r="Z31" s="163"/>
    </row>
    <row r="32" spans="1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  <row r="244" spans="26:26" s="18" customFormat="1" x14ac:dyDescent="0.2">
      <c r="Z244" s="162"/>
    </row>
    <row r="245" spans="26:26" s="18" customFormat="1" x14ac:dyDescent="0.2">
      <c r="Z245" s="162"/>
    </row>
    <row r="246" spans="26:26" s="18" customFormat="1" x14ac:dyDescent="0.2">
      <c r="Z246" s="162"/>
    </row>
    <row r="247" spans="26:26" s="18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168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</row>
    <row r="4" spans="1:27" s="31" customFormat="1" ht="12.75" customHeight="1" x14ac:dyDescent="0.2">
      <c r="A4" s="56"/>
      <c r="B4" s="111" t="s">
        <v>41</v>
      </c>
      <c r="C4" s="148">
        <f>SUM(C5:C7)</f>
        <v>19852</v>
      </c>
      <c r="D4" s="148">
        <f t="shared" ref="D4:K4" si="0">SUM(D5:D7)</f>
        <v>22104</v>
      </c>
      <c r="E4" s="148">
        <f t="shared" si="0"/>
        <v>24475</v>
      </c>
      <c r="F4" s="149">
        <f t="shared" si="0"/>
        <v>27585</v>
      </c>
      <c r="G4" s="148">
        <f t="shared" si="0"/>
        <v>26192</v>
      </c>
      <c r="H4" s="150">
        <f t="shared" si="0"/>
        <v>25494</v>
      </c>
      <c r="I4" s="148">
        <f t="shared" si="0"/>
        <v>29061</v>
      </c>
      <c r="J4" s="148">
        <f t="shared" si="0"/>
        <v>30355</v>
      </c>
      <c r="K4" s="148">
        <f t="shared" si="0"/>
        <v>31963.135000000002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17162</v>
      </c>
      <c r="D5" s="153">
        <v>19366</v>
      </c>
      <c r="E5" s="153">
        <v>20862</v>
      </c>
      <c r="F5" s="152">
        <v>24069</v>
      </c>
      <c r="G5" s="153">
        <v>22833</v>
      </c>
      <c r="H5" s="154">
        <v>22965</v>
      </c>
      <c r="I5" s="153">
        <v>26075</v>
      </c>
      <c r="J5" s="153">
        <v>26658</v>
      </c>
      <c r="K5" s="154">
        <v>28070.437000000002</v>
      </c>
      <c r="AA5" s="41">
        <v>4</v>
      </c>
    </row>
    <row r="6" spans="1:27" s="18" customFormat="1" ht="12.75" customHeight="1" x14ac:dyDescent="0.25">
      <c r="A6" s="64"/>
      <c r="B6" s="114" t="s">
        <v>45</v>
      </c>
      <c r="C6" s="156">
        <v>2654</v>
      </c>
      <c r="D6" s="157">
        <v>2713</v>
      </c>
      <c r="E6" s="157">
        <v>3613</v>
      </c>
      <c r="F6" s="156">
        <v>3516</v>
      </c>
      <c r="G6" s="157">
        <v>3359</v>
      </c>
      <c r="H6" s="158">
        <v>2529</v>
      </c>
      <c r="I6" s="157">
        <v>2986</v>
      </c>
      <c r="J6" s="157">
        <v>3697</v>
      </c>
      <c r="K6" s="158">
        <v>3892.6980000000003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36</v>
      </c>
      <c r="D7" s="160">
        <v>25</v>
      </c>
      <c r="E7" s="160">
        <v>0</v>
      </c>
      <c r="F7" s="159">
        <v>0</v>
      </c>
      <c r="G7" s="160">
        <v>0</v>
      </c>
      <c r="H7" s="161">
        <v>0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121</v>
      </c>
      <c r="C8" s="148">
        <f>SUM(C9:C15)</f>
        <v>0</v>
      </c>
      <c r="D8" s="148">
        <f t="shared" ref="D8:K8" si="1">SUM(D9:D15)</f>
        <v>0</v>
      </c>
      <c r="E8" s="148">
        <f t="shared" si="1"/>
        <v>0</v>
      </c>
      <c r="F8" s="149">
        <f t="shared" si="1"/>
        <v>0</v>
      </c>
      <c r="G8" s="148">
        <f t="shared" si="1"/>
        <v>0</v>
      </c>
      <c r="H8" s="150">
        <f t="shared" si="1"/>
        <v>0</v>
      </c>
      <c r="I8" s="148">
        <f t="shared" si="1"/>
        <v>0</v>
      </c>
      <c r="J8" s="148">
        <f t="shared" si="1"/>
        <v>0</v>
      </c>
      <c r="K8" s="148">
        <f t="shared" si="1"/>
        <v>0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0</v>
      </c>
      <c r="D9" s="153">
        <v>0</v>
      </c>
      <c r="E9" s="153">
        <v>0</v>
      </c>
      <c r="F9" s="152">
        <v>0</v>
      </c>
      <c r="G9" s="153">
        <v>0</v>
      </c>
      <c r="H9" s="154">
        <v>0</v>
      </c>
      <c r="I9" s="153">
        <v>0</v>
      </c>
      <c r="J9" s="153">
        <v>0</v>
      </c>
      <c r="K9" s="154">
        <v>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8">
        <v>0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0</v>
      </c>
      <c r="D14" s="157">
        <v>0</v>
      </c>
      <c r="E14" s="157">
        <v>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8">
        <v>0</v>
      </c>
    </row>
    <row r="15" spans="1:27" s="18" customFormat="1" ht="12.75" customHeight="1" x14ac:dyDescent="0.2">
      <c r="A15" s="70"/>
      <c r="B15" s="114" t="s">
        <v>101</v>
      </c>
      <c r="C15" s="159">
        <v>0</v>
      </c>
      <c r="D15" s="160">
        <v>0</v>
      </c>
      <c r="E15" s="160">
        <v>0</v>
      </c>
      <c r="F15" s="159">
        <v>0</v>
      </c>
      <c r="G15" s="160">
        <v>0</v>
      </c>
      <c r="H15" s="161">
        <v>0</v>
      </c>
      <c r="I15" s="160">
        <v>0</v>
      </c>
      <c r="J15" s="160">
        <v>0</v>
      </c>
      <c r="K15" s="161">
        <v>0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434</v>
      </c>
      <c r="D16" s="148">
        <f t="shared" ref="D16:K16" si="2">SUM(D17:D23)</f>
        <v>672</v>
      </c>
      <c r="E16" s="148">
        <f t="shared" si="2"/>
        <v>151</v>
      </c>
      <c r="F16" s="149">
        <f t="shared" si="2"/>
        <v>0</v>
      </c>
      <c r="G16" s="148">
        <f t="shared" si="2"/>
        <v>157</v>
      </c>
      <c r="H16" s="150">
        <f t="shared" si="2"/>
        <v>160</v>
      </c>
      <c r="I16" s="148">
        <f t="shared" si="2"/>
        <v>0</v>
      </c>
      <c r="J16" s="148">
        <f t="shared" si="2"/>
        <v>0</v>
      </c>
      <c r="K16" s="148">
        <f t="shared" si="2"/>
        <v>0</v>
      </c>
    </row>
    <row r="17" spans="1:11" s="18" customFormat="1" ht="12.75" customHeight="1" x14ac:dyDescent="0.2">
      <c r="A17" s="70"/>
      <c r="B17" s="114" t="s">
        <v>105</v>
      </c>
      <c r="C17" s="152">
        <v>0</v>
      </c>
      <c r="D17" s="153">
        <v>0</v>
      </c>
      <c r="E17" s="153">
        <v>0</v>
      </c>
      <c r="F17" s="152">
        <v>0</v>
      </c>
      <c r="G17" s="153">
        <v>0</v>
      </c>
      <c r="H17" s="154">
        <v>0</v>
      </c>
      <c r="I17" s="153">
        <v>0</v>
      </c>
      <c r="J17" s="153">
        <v>0</v>
      </c>
      <c r="K17" s="154">
        <v>0</v>
      </c>
    </row>
    <row r="18" spans="1:11" s="18" customFormat="1" ht="12.75" customHeight="1" x14ac:dyDescent="0.2">
      <c r="A18" s="70"/>
      <c r="B18" s="114" t="s">
        <v>108</v>
      </c>
      <c r="C18" s="156">
        <v>434</v>
      </c>
      <c r="D18" s="157">
        <v>672</v>
      </c>
      <c r="E18" s="157">
        <v>151</v>
      </c>
      <c r="F18" s="156">
        <v>0</v>
      </c>
      <c r="G18" s="157">
        <v>157</v>
      </c>
      <c r="H18" s="158">
        <v>160</v>
      </c>
      <c r="I18" s="157">
        <v>0</v>
      </c>
      <c r="J18" s="157">
        <v>0</v>
      </c>
      <c r="K18" s="158">
        <v>0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0</v>
      </c>
      <c r="D23" s="160">
        <v>0</v>
      </c>
      <c r="E23" s="160">
        <v>0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">
      <c r="A24" s="70"/>
      <c r="B24" s="130" t="s">
        <v>115</v>
      </c>
      <c r="C24" s="148">
        <v>0</v>
      </c>
      <c r="D24" s="148">
        <v>3</v>
      </c>
      <c r="E24" s="148">
        <v>166</v>
      </c>
      <c r="F24" s="149">
        <v>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20286</v>
      </c>
      <c r="D26" s="103">
        <f t="shared" ref="D26:K26" si="3">+D4+D8+D16+D24</f>
        <v>22779</v>
      </c>
      <c r="E26" s="103">
        <f t="shared" si="3"/>
        <v>24792</v>
      </c>
      <c r="F26" s="104">
        <f t="shared" si="3"/>
        <v>27585</v>
      </c>
      <c r="G26" s="103">
        <f t="shared" si="3"/>
        <v>26349</v>
      </c>
      <c r="H26" s="105">
        <f t="shared" si="3"/>
        <v>25654</v>
      </c>
      <c r="I26" s="103">
        <f t="shared" si="3"/>
        <v>29061</v>
      </c>
      <c r="J26" s="103">
        <f t="shared" si="3"/>
        <v>30355</v>
      </c>
      <c r="K26" s="103">
        <f t="shared" si="3"/>
        <v>31963.135000000002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169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  <c r="Z3" s="164" t="s">
        <v>117</v>
      </c>
    </row>
    <row r="4" spans="1:27" s="18" customFormat="1" ht="12.75" customHeight="1" x14ac:dyDescent="0.2">
      <c r="A4" s="70"/>
      <c r="B4" s="171" t="s">
        <v>151</v>
      </c>
      <c r="C4" s="157">
        <v>1509</v>
      </c>
      <c r="D4" s="157">
        <v>1194</v>
      </c>
      <c r="E4" s="157">
        <v>3238</v>
      </c>
      <c r="F4" s="152">
        <v>1515</v>
      </c>
      <c r="G4" s="153">
        <v>702</v>
      </c>
      <c r="H4" s="154">
        <v>607</v>
      </c>
      <c r="I4" s="157">
        <v>1517</v>
      </c>
      <c r="J4" s="157">
        <v>1661</v>
      </c>
      <c r="K4" s="157">
        <v>1749.0329999999999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71" t="s">
        <v>156</v>
      </c>
      <c r="C5" s="157">
        <v>10972</v>
      </c>
      <c r="D5" s="157">
        <v>12083</v>
      </c>
      <c r="E5" s="157">
        <v>15082</v>
      </c>
      <c r="F5" s="156">
        <v>16235</v>
      </c>
      <c r="G5" s="157">
        <v>20675</v>
      </c>
      <c r="H5" s="158">
        <v>21021</v>
      </c>
      <c r="I5" s="157">
        <v>20633</v>
      </c>
      <c r="J5" s="157">
        <v>17287</v>
      </c>
      <c r="K5" s="157">
        <v>18197.911</v>
      </c>
      <c r="Z5" s="163">
        <f t="shared" si="0"/>
        <v>1</v>
      </c>
      <c r="AA5" s="41">
        <v>5</v>
      </c>
    </row>
    <row r="6" spans="1:27" s="18" customFormat="1" ht="12.75" customHeight="1" x14ac:dyDescent="0.2">
      <c r="A6" s="70"/>
      <c r="B6" s="171" t="s">
        <v>157</v>
      </c>
      <c r="C6" s="157">
        <v>0</v>
      </c>
      <c r="D6" s="157">
        <v>0</v>
      </c>
      <c r="E6" s="157">
        <v>0</v>
      </c>
      <c r="F6" s="156">
        <v>0</v>
      </c>
      <c r="G6" s="157">
        <v>0</v>
      </c>
      <c r="H6" s="158">
        <v>0</v>
      </c>
      <c r="I6" s="157">
        <v>0</v>
      </c>
      <c r="J6" s="157">
        <v>0</v>
      </c>
      <c r="K6" s="157">
        <v>0</v>
      </c>
      <c r="Z6" s="163">
        <f t="shared" si="0"/>
        <v>1</v>
      </c>
      <c r="AA6" s="32" t="s">
        <v>11</v>
      </c>
    </row>
    <row r="7" spans="1:27" s="18" customFormat="1" ht="12.75" customHeight="1" x14ac:dyDescent="0.2">
      <c r="A7" s="70"/>
      <c r="B7" s="171" t="s">
        <v>158</v>
      </c>
      <c r="C7" s="157">
        <v>34221</v>
      </c>
      <c r="D7" s="157">
        <v>38175</v>
      </c>
      <c r="E7" s="157">
        <v>41549</v>
      </c>
      <c r="F7" s="156">
        <v>43107</v>
      </c>
      <c r="G7" s="157">
        <v>39992</v>
      </c>
      <c r="H7" s="158">
        <v>39698</v>
      </c>
      <c r="I7" s="157">
        <v>39252</v>
      </c>
      <c r="J7" s="157">
        <v>41852</v>
      </c>
      <c r="K7" s="157">
        <v>44070.155999999995</v>
      </c>
      <c r="Z7" s="163">
        <f t="shared" si="0"/>
        <v>1</v>
      </c>
      <c r="AA7" s="41">
        <v>1</v>
      </c>
    </row>
    <row r="8" spans="1:27" s="18" customFormat="1" ht="12.75" hidden="1" customHeight="1" x14ac:dyDescent="0.2">
      <c r="A8" s="70"/>
      <c r="B8" s="171" t="s">
        <v>0</v>
      </c>
      <c r="C8" s="157"/>
      <c r="D8" s="157"/>
      <c r="E8" s="157"/>
      <c r="F8" s="156"/>
      <c r="G8" s="157"/>
      <c r="H8" s="158"/>
      <c r="I8" s="157"/>
      <c r="J8" s="157"/>
      <c r="K8" s="157"/>
      <c r="Z8" s="163">
        <f t="shared" si="0"/>
        <v>0</v>
      </c>
      <c r="AA8" s="32" t="s">
        <v>14</v>
      </c>
    </row>
    <row r="9" spans="1:27" s="18" customFormat="1" ht="12.75" hidden="1" customHeight="1" x14ac:dyDescent="0.2">
      <c r="A9" s="70"/>
      <c r="B9" s="171" t="s">
        <v>0</v>
      </c>
      <c r="C9" s="157"/>
      <c r="D9" s="157"/>
      <c r="E9" s="157"/>
      <c r="F9" s="156"/>
      <c r="G9" s="157"/>
      <c r="H9" s="158"/>
      <c r="I9" s="157"/>
      <c r="J9" s="157"/>
      <c r="K9" s="157"/>
      <c r="Z9" s="163">
        <f t="shared" si="0"/>
        <v>0</v>
      </c>
      <c r="AA9" s="18" t="s">
        <v>0</v>
      </c>
    </row>
    <row r="10" spans="1:27" s="18" customFormat="1" ht="12.75" hidden="1" customHeight="1" x14ac:dyDescent="0.2">
      <c r="A10" s="70"/>
      <c r="B10" s="171" t="s">
        <v>0</v>
      </c>
      <c r="C10" s="157"/>
      <c r="D10" s="157"/>
      <c r="E10" s="157"/>
      <c r="F10" s="156"/>
      <c r="G10" s="157"/>
      <c r="H10" s="158"/>
      <c r="I10" s="157"/>
      <c r="J10" s="157"/>
      <c r="K10" s="157"/>
      <c r="Z10" s="163">
        <f t="shared" si="0"/>
        <v>0</v>
      </c>
    </row>
    <row r="11" spans="1:27" s="18" customFormat="1" ht="12.75" hidden="1" customHeight="1" x14ac:dyDescent="0.2">
      <c r="A11" s="70"/>
      <c r="B11" s="171" t="s">
        <v>0</v>
      </c>
      <c r="C11" s="157"/>
      <c r="D11" s="157"/>
      <c r="E11" s="157"/>
      <c r="F11" s="156"/>
      <c r="G11" s="157"/>
      <c r="H11" s="158"/>
      <c r="I11" s="157"/>
      <c r="J11" s="157"/>
      <c r="K11" s="157"/>
      <c r="Z11" s="163">
        <f t="shared" si="0"/>
        <v>0</v>
      </c>
    </row>
    <row r="12" spans="1:27" s="18" customFormat="1" ht="12.75" hidden="1" customHeight="1" x14ac:dyDescent="0.2">
      <c r="A12" s="70"/>
      <c r="B12" s="171" t="s">
        <v>0</v>
      </c>
      <c r="C12" s="157"/>
      <c r="D12" s="157"/>
      <c r="E12" s="157"/>
      <c r="F12" s="156"/>
      <c r="G12" s="157"/>
      <c r="H12" s="158"/>
      <c r="I12" s="157"/>
      <c r="J12" s="157"/>
      <c r="K12" s="157"/>
      <c r="Z12" s="163">
        <f t="shared" si="0"/>
        <v>0</v>
      </c>
    </row>
    <row r="13" spans="1:27" s="18" customFormat="1" ht="12.75" hidden="1" customHeight="1" x14ac:dyDescent="0.2">
      <c r="A13" s="70"/>
      <c r="B13" s="171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3">
        <f t="shared" si="0"/>
        <v>0</v>
      </c>
    </row>
    <row r="14" spans="1:27" s="18" customFormat="1" ht="12.75" hidden="1" customHeight="1" x14ac:dyDescent="0.2">
      <c r="A14" s="70"/>
      <c r="B14" s="171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3">
        <f t="shared" si="0"/>
        <v>0</v>
      </c>
    </row>
    <row r="15" spans="1:27" s="18" customFormat="1" ht="12.75" hidden="1" customHeight="1" x14ac:dyDescent="0.2">
      <c r="A15" s="70"/>
      <c r="B15" s="171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3">
        <f t="shared" si="0"/>
        <v>0</v>
      </c>
    </row>
    <row r="16" spans="1:27" s="18" customFormat="1" ht="12.75" hidden="1" customHeight="1" x14ac:dyDescent="0.25">
      <c r="A16" s="64"/>
      <c r="B16" s="171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3">
        <f t="shared" si="0"/>
        <v>0</v>
      </c>
    </row>
    <row r="17" spans="1:26" s="18" customFormat="1" ht="12.75" hidden="1" customHeight="1" x14ac:dyDescent="0.25">
      <c r="A17" s="64"/>
      <c r="B17" s="171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3">
        <f t="shared" si="0"/>
        <v>0</v>
      </c>
    </row>
    <row r="18" spans="1:26" s="18" customFormat="1" ht="12.75" hidden="1" customHeight="1" x14ac:dyDescent="0.2">
      <c r="A18" s="70"/>
      <c r="B18" s="171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3">
        <f t="shared" si="0"/>
        <v>0</v>
      </c>
    </row>
    <row r="19" spans="1:26" s="18" customFormat="1" ht="12.75" customHeight="1" x14ac:dyDescent="0.25">
      <c r="A19" s="144"/>
      <c r="B19" s="145" t="s">
        <v>120</v>
      </c>
      <c r="C19" s="103">
        <f>SUM(C4:C18)</f>
        <v>46702</v>
      </c>
      <c r="D19" s="103">
        <f t="shared" ref="D19:K19" si="1">SUM(D4:D18)</f>
        <v>51452</v>
      </c>
      <c r="E19" s="103">
        <f t="shared" si="1"/>
        <v>59869</v>
      </c>
      <c r="F19" s="104">
        <f t="shared" si="1"/>
        <v>60857</v>
      </c>
      <c r="G19" s="103">
        <f t="shared" si="1"/>
        <v>61369</v>
      </c>
      <c r="H19" s="105">
        <f t="shared" si="1"/>
        <v>61326</v>
      </c>
      <c r="I19" s="103">
        <f t="shared" si="1"/>
        <v>61402</v>
      </c>
      <c r="J19" s="103">
        <f t="shared" si="1"/>
        <v>60800</v>
      </c>
      <c r="K19" s="103">
        <f t="shared" si="1"/>
        <v>64017.099999999991</v>
      </c>
      <c r="Z19" s="163">
        <f t="shared" si="0"/>
        <v>1</v>
      </c>
    </row>
    <row r="20" spans="1:26" s="18" customFormat="1" hidden="1" x14ac:dyDescent="0.25">
      <c r="A20" s="172"/>
      <c r="Z20" s="163">
        <f t="shared" si="0"/>
        <v>0</v>
      </c>
    </row>
    <row r="21" spans="1:26" s="18" customFormat="1" x14ac:dyDescent="0.2">
      <c r="Z21" s="163"/>
    </row>
    <row r="22" spans="1:26" s="18" customFormat="1" x14ac:dyDescent="0.2">
      <c r="Z22" s="163"/>
    </row>
    <row r="23" spans="1:26" s="18" customFormat="1" x14ac:dyDescent="0.2">
      <c r="Z23" s="163"/>
    </row>
    <row r="24" spans="1:26" s="18" customFormat="1" x14ac:dyDescent="0.2">
      <c r="Z24" s="163"/>
    </row>
    <row r="25" spans="1:26" s="18" customFormat="1" x14ac:dyDescent="0.2">
      <c r="Z25" s="163"/>
    </row>
    <row r="26" spans="1:26" s="18" customFormat="1" x14ac:dyDescent="0.2">
      <c r="Z26" s="163"/>
    </row>
    <row r="27" spans="1:26" s="18" customFormat="1" x14ac:dyDescent="0.2">
      <c r="Z27" s="163"/>
    </row>
    <row r="28" spans="1:26" s="18" customFormat="1" x14ac:dyDescent="0.2">
      <c r="Z28" s="163"/>
    </row>
    <row r="29" spans="1:26" s="18" customFormat="1" x14ac:dyDescent="0.2">
      <c r="Z29" s="163"/>
    </row>
    <row r="30" spans="1:26" s="18" customFormat="1" x14ac:dyDescent="0.2">
      <c r="Z30" s="163"/>
    </row>
    <row r="31" spans="1:26" s="18" customFormat="1" x14ac:dyDescent="0.2">
      <c r="Z31" s="163"/>
    </row>
    <row r="32" spans="1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  <row r="244" spans="26:26" s="18" customFormat="1" x14ac:dyDescent="0.2">
      <c r="Z244" s="162"/>
    </row>
    <row r="245" spans="26:26" s="18" customFormat="1" x14ac:dyDescent="0.2">
      <c r="Z245" s="162"/>
    </row>
    <row r="246" spans="26:26" s="18" customFormat="1" x14ac:dyDescent="0.2">
      <c r="Z246" s="162"/>
    </row>
    <row r="247" spans="26:26" s="18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170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</row>
    <row r="4" spans="1:27" s="31" customFormat="1" ht="12.75" customHeight="1" x14ac:dyDescent="0.2">
      <c r="A4" s="56"/>
      <c r="B4" s="111" t="s">
        <v>41</v>
      </c>
      <c r="C4" s="148">
        <f>SUM(C5:C7)</f>
        <v>44801</v>
      </c>
      <c r="D4" s="148">
        <f t="shared" ref="D4:K4" si="0">SUM(D5:D7)</f>
        <v>49565</v>
      </c>
      <c r="E4" s="148">
        <f t="shared" si="0"/>
        <v>58282</v>
      </c>
      <c r="F4" s="149">
        <f t="shared" si="0"/>
        <v>60742</v>
      </c>
      <c r="G4" s="148">
        <f t="shared" si="0"/>
        <v>61018</v>
      </c>
      <c r="H4" s="150">
        <f t="shared" si="0"/>
        <v>60957</v>
      </c>
      <c r="I4" s="148">
        <f t="shared" si="0"/>
        <v>61402</v>
      </c>
      <c r="J4" s="148">
        <f t="shared" si="0"/>
        <v>60458</v>
      </c>
      <c r="K4" s="148">
        <f t="shared" si="0"/>
        <v>63656.974000000002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27228</v>
      </c>
      <c r="D5" s="153">
        <v>29752</v>
      </c>
      <c r="E5" s="153">
        <v>32061</v>
      </c>
      <c r="F5" s="152">
        <v>36187</v>
      </c>
      <c r="G5" s="153">
        <v>32131</v>
      </c>
      <c r="H5" s="154">
        <v>32368</v>
      </c>
      <c r="I5" s="153">
        <v>37226</v>
      </c>
      <c r="J5" s="153">
        <v>40044</v>
      </c>
      <c r="K5" s="154">
        <v>42166.331999999995</v>
      </c>
      <c r="AA5" s="41">
        <v>5</v>
      </c>
    </row>
    <row r="6" spans="1:27" s="18" customFormat="1" ht="12.75" customHeight="1" x14ac:dyDescent="0.25">
      <c r="A6" s="64"/>
      <c r="B6" s="114" t="s">
        <v>45</v>
      </c>
      <c r="C6" s="156">
        <v>17543</v>
      </c>
      <c r="D6" s="157">
        <v>19776</v>
      </c>
      <c r="E6" s="157">
        <v>25693</v>
      </c>
      <c r="F6" s="156">
        <v>24555</v>
      </c>
      <c r="G6" s="157">
        <v>28887</v>
      </c>
      <c r="H6" s="158">
        <v>28589</v>
      </c>
      <c r="I6" s="157">
        <v>24176</v>
      </c>
      <c r="J6" s="157">
        <v>20414</v>
      </c>
      <c r="K6" s="158">
        <v>21490.642000000003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30</v>
      </c>
      <c r="D7" s="160">
        <v>37</v>
      </c>
      <c r="E7" s="160">
        <v>528</v>
      </c>
      <c r="F7" s="159">
        <v>0</v>
      </c>
      <c r="G7" s="160">
        <v>0</v>
      </c>
      <c r="H7" s="161">
        <v>0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121</v>
      </c>
      <c r="C8" s="148">
        <f>SUM(C9:C15)</f>
        <v>525</v>
      </c>
      <c r="D8" s="148">
        <f t="shared" ref="D8:K8" si="1">SUM(D9:D15)</f>
        <v>35</v>
      </c>
      <c r="E8" s="148">
        <f t="shared" si="1"/>
        <v>303</v>
      </c>
      <c r="F8" s="149">
        <f t="shared" si="1"/>
        <v>0</v>
      </c>
      <c r="G8" s="148">
        <f t="shared" si="1"/>
        <v>101</v>
      </c>
      <c r="H8" s="150">
        <f t="shared" si="1"/>
        <v>101</v>
      </c>
      <c r="I8" s="148">
        <f t="shared" si="1"/>
        <v>0</v>
      </c>
      <c r="J8" s="148">
        <f t="shared" si="1"/>
        <v>0</v>
      </c>
      <c r="K8" s="148">
        <f t="shared" si="1"/>
        <v>0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0</v>
      </c>
      <c r="D9" s="153">
        <v>0</v>
      </c>
      <c r="E9" s="153">
        <v>0</v>
      </c>
      <c r="F9" s="152">
        <v>0</v>
      </c>
      <c r="G9" s="153">
        <v>0</v>
      </c>
      <c r="H9" s="154">
        <v>0</v>
      </c>
      <c r="I9" s="153">
        <v>0</v>
      </c>
      <c r="J9" s="153">
        <v>0</v>
      </c>
      <c r="K9" s="154">
        <v>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8">
        <v>0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0</v>
      </c>
      <c r="D14" s="157">
        <v>0</v>
      </c>
      <c r="E14" s="157">
        <v>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8">
        <v>0</v>
      </c>
    </row>
    <row r="15" spans="1:27" s="18" customFormat="1" ht="12.75" customHeight="1" x14ac:dyDescent="0.2">
      <c r="A15" s="70"/>
      <c r="B15" s="114" t="s">
        <v>101</v>
      </c>
      <c r="C15" s="159">
        <v>525</v>
      </c>
      <c r="D15" s="160">
        <v>35</v>
      </c>
      <c r="E15" s="160">
        <v>303</v>
      </c>
      <c r="F15" s="159">
        <v>0</v>
      </c>
      <c r="G15" s="160">
        <v>101</v>
      </c>
      <c r="H15" s="161">
        <v>101</v>
      </c>
      <c r="I15" s="160">
        <v>0</v>
      </c>
      <c r="J15" s="160">
        <v>0</v>
      </c>
      <c r="K15" s="161">
        <v>0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1363</v>
      </c>
      <c r="D16" s="148">
        <f t="shared" ref="D16:K16" si="2">SUM(D17:D23)</f>
        <v>1841</v>
      </c>
      <c r="E16" s="148">
        <f t="shared" si="2"/>
        <v>1213</v>
      </c>
      <c r="F16" s="149">
        <f t="shared" si="2"/>
        <v>115</v>
      </c>
      <c r="G16" s="148">
        <f t="shared" si="2"/>
        <v>250</v>
      </c>
      <c r="H16" s="150">
        <f t="shared" si="2"/>
        <v>255</v>
      </c>
      <c r="I16" s="148">
        <f t="shared" si="2"/>
        <v>0</v>
      </c>
      <c r="J16" s="148">
        <f t="shared" si="2"/>
        <v>342</v>
      </c>
      <c r="K16" s="148">
        <f t="shared" si="2"/>
        <v>360.12599999999998</v>
      </c>
    </row>
    <row r="17" spans="1:11" s="18" customFormat="1" ht="12.75" customHeight="1" x14ac:dyDescent="0.2">
      <c r="A17" s="70"/>
      <c r="B17" s="114" t="s">
        <v>105</v>
      </c>
      <c r="C17" s="152">
        <v>0</v>
      </c>
      <c r="D17" s="153">
        <v>0</v>
      </c>
      <c r="E17" s="153">
        <v>297</v>
      </c>
      <c r="F17" s="152">
        <v>0</v>
      </c>
      <c r="G17" s="153">
        <v>0</v>
      </c>
      <c r="H17" s="154">
        <v>0</v>
      </c>
      <c r="I17" s="153">
        <v>0</v>
      </c>
      <c r="J17" s="153">
        <v>0</v>
      </c>
      <c r="K17" s="154">
        <v>0</v>
      </c>
    </row>
    <row r="18" spans="1:11" s="18" customFormat="1" ht="12.75" customHeight="1" x14ac:dyDescent="0.2">
      <c r="A18" s="70"/>
      <c r="B18" s="114" t="s">
        <v>108</v>
      </c>
      <c r="C18" s="156">
        <v>1061</v>
      </c>
      <c r="D18" s="157">
        <v>1841</v>
      </c>
      <c r="E18" s="157">
        <v>916</v>
      </c>
      <c r="F18" s="156">
        <v>115</v>
      </c>
      <c r="G18" s="157">
        <v>250</v>
      </c>
      <c r="H18" s="158">
        <v>255</v>
      </c>
      <c r="I18" s="157">
        <v>0</v>
      </c>
      <c r="J18" s="157">
        <v>342</v>
      </c>
      <c r="K18" s="158">
        <v>360.12599999999998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302</v>
      </c>
      <c r="D23" s="160">
        <v>0</v>
      </c>
      <c r="E23" s="160">
        <v>0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">
      <c r="A24" s="70"/>
      <c r="B24" s="130" t="s">
        <v>115</v>
      </c>
      <c r="C24" s="148">
        <v>13</v>
      </c>
      <c r="D24" s="148">
        <v>11</v>
      </c>
      <c r="E24" s="148">
        <v>71</v>
      </c>
      <c r="F24" s="149">
        <v>0</v>
      </c>
      <c r="G24" s="148">
        <v>0</v>
      </c>
      <c r="H24" s="150">
        <v>13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46702</v>
      </c>
      <c r="D26" s="103">
        <f t="shared" ref="D26:K26" si="3">+D4+D8+D16+D24</f>
        <v>51452</v>
      </c>
      <c r="E26" s="103">
        <f t="shared" si="3"/>
        <v>59869</v>
      </c>
      <c r="F26" s="104">
        <f t="shared" si="3"/>
        <v>60857</v>
      </c>
      <c r="G26" s="103">
        <f t="shared" si="3"/>
        <v>61369</v>
      </c>
      <c r="H26" s="105">
        <f t="shared" si="3"/>
        <v>61326</v>
      </c>
      <c r="I26" s="103">
        <f t="shared" si="3"/>
        <v>61402</v>
      </c>
      <c r="J26" s="103">
        <f t="shared" si="3"/>
        <v>60800</v>
      </c>
      <c r="K26" s="103">
        <f t="shared" si="3"/>
        <v>64017.1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C.2</vt:lpstr>
      <vt:lpstr>C.3</vt:lpstr>
      <vt:lpstr>C.4</vt:lpstr>
      <vt:lpstr>C.3.1</vt:lpstr>
      <vt:lpstr>C.4.1</vt:lpstr>
      <vt:lpstr>C.3.2</vt:lpstr>
      <vt:lpstr>C.4.2</vt:lpstr>
      <vt:lpstr>C.3.3</vt:lpstr>
      <vt:lpstr>C.4.3</vt:lpstr>
      <vt:lpstr>C.3.4</vt:lpstr>
      <vt:lpstr>C.4.4</vt:lpstr>
      <vt:lpstr>B.1</vt:lpstr>
      <vt:lpstr>B.2</vt:lpstr>
      <vt:lpstr>B.2.1</vt:lpstr>
      <vt:lpstr>B.2.2</vt:lpstr>
      <vt:lpstr>B.2.3</vt:lpstr>
      <vt:lpstr>B.2.4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Andile Msane</dc:creator>
  <cp:lastModifiedBy>Jonathan Benjamin</cp:lastModifiedBy>
  <dcterms:created xsi:type="dcterms:W3CDTF">2014-05-29T07:45:01Z</dcterms:created>
  <dcterms:modified xsi:type="dcterms:W3CDTF">2014-05-30T08:03:08Z</dcterms:modified>
</cp:coreProperties>
</file>